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nsl\Dropbox\K-12 Workplace Violence Working Group\02 Tools\Final Version\"/>
    </mc:Choice>
  </mc:AlternateContent>
  <bookViews>
    <workbookView xWindow="0" yWindow="0" windowWidth="19200" windowHeight="7050" tabRatio="885"/>
  </bookViews>
  <sheets>
    <sheet name="Cover Page" sheetId="7" r:id="rId1"/>
    <sheet name="Instructions" sheetId="5" r:id="rId2"/>
    <sheet name="Risk Assessment Table - SAMPLE" sheetId="2" r:id="rId3"/>
    <sheet name="Sheet1" sheetId="8" r:id="rId4"/>
    <sheet name="Risk Ratings Matrix" sheetId="3" r:id="rId5"/>
    <sheet name="Risk Assessment Table" sheetId="1" r:id="rId6"/>
    <sheet name="Print or copy RA table" sheetId="4" r:id="rId7"/>
    <sheet name="Print-copy Actions Table" sheetId="6" r:id="rId8"/>
    <sheet name="Revision Log" sheetId="9" r:id="rId9"/>
  </sheets>
  <definedNames>
    <definedName name="_xlnm.Print_Area" localSheetId="1">Instructions!$A$1:$C$21</definedName>
    <definedName name="_xlnm.Print_Area" localSheetId="8">'Revision Log'!$A$1:$C$21</definedName>
    <definedName name="_xlnm.Print_Area" localSheetId="4">'Risk Ratings Matrix'!$A$1:$G$18</definedName>
    <definedName name="_xlnm.Print_Titles" localSheetId="6">'Print or copy RA table'!$1:$1</definedName>
    <definedName name="_xlnm.Print_Titles" localSheetId="7">'Print-copy Actions Table'!$1:$1</definedName>
    <definedName name="_xlnm.Print_Titles" localSheetId="5">'Risk Assessment Table'!$1:$1</definedName>
    <definedName name="_xlnm.Print_Titles" localSheetId="2">'Risk Assessment Table - SAMPLE'!$1:$1</definedName>
  </definedNames>
  <calcPr calcId="162913"/>
</workbook>
</file>

<file path=xl/calcChain.xml><?xml version="1.0" encoding="utf-8"?>
<calcChain xmlns="http://schemas.openxmlformats.org/spreadsheetml/2006/main">
  <c r="A31" i="6" l="1"/>
  <c r="H3" i="6"/>
  <c r="H4" i="6"/>
  <c r="H5" i="6"/>
  <c r="H6" i="6"/>
  <c r="H7" i="6"/>
  <c r="H8" i="6"/>
  <c r="H9" i="6"/>
  <c r="H10" i="6"/>
  <c r="H11" i="6"/>
  <c r="H12" i="6"/>
  <c r="H13" i="6"/>
  <c r="H14" i="6"/>
  <c r="H15" i="6"/>
  <c r="H16" i="6"/>
  <c r="H17" i="6"/>
  <c r="H18" i="6"/>
  <c r="H19" i="6"/>
  <c r="H20" i="6"/>
  <c r="H21" i="6"/>
  <c r="H22" i="6"/>
  <c r="H23" i="6"/>
  <c r="H24" i="6"/>
  <c r="H25" i="6"/>
  <c r="H26" i="6"/>
  <c r="H27" i="6"/>
  <c r="H2" i="6"/>
  <c r="D3" i="6"/>
  <c r="E3" i="6"/>
  <c r="F3" i="6"/>
  <c r="G3" i="6"/>
  <c r="D4" i="6"/>
  <c r="E4" i="6"/>
  <c r="F4" i="6"/>
  <c r="G4" i="6"/>
  <c r="D5" i="6"/>
  <c r="E5" i="6"/>
  <c r="F5" i="6"/>
  <c r="G5" i="6"/>
  <c r="D6" i="6"/>
  <c r="E6" i="6"/>
  <c r="F6" i="6"/>
  <c r="G6" i="6"/>
  <c r="D7" i="6"/>
  <c r="E7" i="6"/>
  <c r="F7" i="6"/>
  <c r="G7" i="6"/>
  <c r="D8" i="6"/>
  <c r="E8" i="6"/>
  <c r="F8" i="6"/>
  <c r="G8" i="6"/>
  <c r="D9" i="6"/>
  <c r="E9" i="6"/>
  <c r="F9" i="6"/>
  <c r="G9" i="6"/>
  <c r="D10" i="6"/>
  <c r="E10" i="6"/>
  <c r="F10" i="6"/>
  <c r="G10" i="6"/>
  <c r="D11" i="6"/>
  <c r="E11" i="6"/>
  <c r="F11" i="6"/>
  <c r="G11" i="6"/>
  <c r="D12" i="6"/>
  <c r="E12" i="6"/>
  <c r="F12" i="6"/>
  <c r="G12" i="6"/>
  <c r="D13" i="6"/>
  <c r="E13" i="6"/>
  <c r="F13" i="6"/>
  <c r="G13" i="6"/>
  <c r="D14" i="6"/>
  <c r="E14" i="6"/>
  <c r="F14" i="6"/>
  <c r="G14" i="6"/>
  <c r="D15" i="6"/>
  <c r="E15" i="6"/>
  <c r="F15" i="6"/>
  <c r="G15" i="6"/>
  <c r="D16" i="6"/>
  <c r="E16" i="6"/>
  <c r="F16" i="6"/>
  <c r="G16" i="6"/>
  <c r="D17" i="6"/>
  <c r="E17" i="6"/>
  <c r="F17" i="6"/>
  <c r="G17" i="6"/>
  <c r="D18" i="6"/>
  <c r="E18" i="6"/>
  <c r="F18" i="6"/>
  <c r="G18" i="6"/>
  <c r="D19" i="6"/>
  <c r="E19" i="6"/>
  <c r="F19" i="6"/>
  <c r="G19" i="6"/>
  <c r="D20" i="6"/>
  <c r="E20" i="6"/>
  <c r="F20" i="6"/>
  <c r="G20" i="6"/>
  <c r="D21" i="6"/>
  <c r="E21" i="6"/>
  <c r="F21" i="6"/>
  <c r="G21" i="6"/>
  <c r="D22" i="6"/>
  <c r="E22" i="6"/>
  <c r="F22" i="6"/>
  <c r="G22" i="6"/>
  <c r="D23" i="6"/>
  <c r="E23" i="6"/>
  <c r="F23" i="6"/>
  <c r="G23" i="6"/>
  <c r="D24" i="6"/>
  <c r="E24" i="6"/>
  <c r="F24" i="6"/>
  <c r="G24" i="6"/>
  <c r="D25" i="6"/>
  <c r="E25" i="6"/>
  <c r="F25" i="6"/>
  <c r="G25" i="6"/>
  <c r="D26" i="6"/>
  <c r="E26" i="6"/>
  <c r="F26" i="6"/>
  <c r="G26" i="6"/>
  <c r="D27" i="6"/>
  <c r="E27" i="6"/>
  <c r="F27" i="6"/>
  <c r="G27" i="6"/>
  <c r="E2" i="6"/>
  <c r="F2" i="6"/>
  <c r="G2" i="6"/>
  <c r="D2" i="6"/>
  <c r="C2" i="6"/>
  <c r="C3" i="6"/>
  <c r="C4" i="6"/>
  <c r="C5" i="6"/>
  <c r="C6" i="6"/>
  <c r="C7" i="6"/>
  <c r="C8" i="6"/>
  <c r="C9" i="6"/>
  <c r="C10" i="6"/>
  <c r="C11" i="6"/>
  <c r="C12" i="6"/>
  <c r="C13" i="6"/>
  <c r="C14" i="6"/>
  <c r="C15" i="6"/>
  <c r="C16" i="6"/>
  <c r="C17" i="6"/>
  <c r="C18" i="6"/>
  <c r="C19" i="6"/>
  <c r="C20" i="6"/>
  <c r="C21" i="6"/>
  <c r="C22" i="6"/>
  <c r="C23" i="6"/>
  <c r="C24" i="6"/>
  <c r="C25" i="6"/>
  <c r="C26" i="6"/>
  <c r="C27" i="6"/>
  <c r="A3" i="6"/>
  <c r="A4" i="6"/>
  <c r="A5" i="6"/>
  <c r="A6" i="6"/>
  <c r="A7" i="6"/>
  <c r="A8" i="6"/>
  <c r="A9" i="6"/>
  <c r="A10" i="6"/>
  <c r="A11" i="6"/>
  <c r="A12" i="6"/>
  <c r="A13" i="6"/>
  <c r="A14" i="6"/>
  <c r="A15" i="6"/>
  <c r="A16" i="6"/>
  <c r="A17" i="6"/>
  <c r="A18" i="6"/>
  <c r="A19" i="6"/>
  <c r="A20" i="6"/>
  <c r="A21" i="6"/>
  <c r="A22" i="6"/>
  <c r="A23" i="6"/>
  <c r="A24" i="6"/>
  <c r="A25" i="6"/>
  <c r="A26" i="6"/>
  <c r="A27" i="6"/>
  <c r="B2" i="6"/>
  <c r="B3" i="6"/>
  <c r="B4" i="6"/>
  <c r="B5" i="6"/>
  <c r="B6" i="6"/>
  <c r="B7" i="6"/>
  <c r="B8" i="6"/>
  <c r="B9" i="6"/>
  <c r="B10" i="6"/>
  <c r="B11" i="6"/>
  <c r="B12" i="6"/>
  <c r="B13" i="6"/>
  <c r="B14" i="6"/>
  <c r="B15" i="6"/>
  <c r="B16" i="6"/>
  <c r="B17" i="6"/>
  <c r="B18" i="6"/>
  <c r="B19" i="6"/>
  <c r="B20" i="6"/>
  <c r="B21" i="6"/>
  <c r="B22" i="6"/>
  <c r="B23" i="6"/>
  <c r="B24" i="6"/>
  <c r="B25" i="6"/>
  <c r="B26" i="6"/>
  <c r="B27" i="6"/>
  <c r="A2" i="6"/>
  <c r="L2" i="4"/>
  <c r="L3" i="4"/>
  <c r="L4" i="4"/>
  <c r="L5" i="4"/>
  <c r="L6" i="4"/>
  <c r="L7" i="4"/>
  <c r="L8" i="4"/>
  <c r="L9" i="4"/>
  <c r="L10" i="4"/>
  <c r="L11" i="4"/>
  <c r="L12" i="4"/>
  <c r="L13" i="4"/>
  <c r="L14" i="4"/>
  <c r="L15" i="4"/>
  <c r="L16" i="4"/>
  <c r="L17" i="4"/>
  <c r="L18" i="4"/>
  <c r="L19" i="4"/>
  <c r="L20" i="4"/>
  <c r="L21" i="4"/>
  <c r="L22" i="4"/>
  <c r="L23" i="4"/>
  <c r="L24" i="4"/>
  <c r="L25" i="4"/>
  <c r="L26" i="4"/>
  <c r="L27" i="4"/>
  <c r="K2" i="4"/>
  <c r="K3" i="4"/>
  <c r="K4" i="4"/>
  <c r="K5" i="4"/>
  <c r="K6" i="4"/>
  <c r="K7" i="4"/>
  <c r="K8" i="4"/>
  <c r="K9" i="4"/>
  <c r="K10" i="4"/>
  <c r="K11" i="4"/>
  <c r="K12" i="4"/>
  <c r="K13" i="4"/>
  <c r="K14" i="4"/>
  <c r="K15" i="4"/>
  <c r="K16" i="4"/>
  <c r="K17" i="4"/>
  <c r="K18" i="4"/>
  <c r="K19" i="4"/>
  <c r="K20" i="4"/>
  <c r="K21" i="4"/>
  <c r="K22" i="4"/>
  <c r="K23" i="4"/>
  <c r="K24" i="4"/>
  <c r="K25" i="4"/>
  <c r="K26" i="4"/>
  <c r="K27" i="4"/>
  <c r="J2" i="4"/>
  <c r="J3" i="4"/>
  <c r="J4" i="4"/>
  <c r="J5" i="4"/>
  <c r="J6" i="4"/>
  <c r="J7" i="4"/>
  <c r="J8" i="4"/>
  <c r="J9" i="4"/>
  <c r="J10" i="4"/>
  <c r="J11" i="4"/>
  <c r="J12" i="4"/>
  <c r="J13" i="4"/>
  <c r="J14" i="4"/>
  <c r="J15" i="4"/>
  <c r="J16" i="4"/>
  <c r="J17" i="4"/>
  <c r="J18" i="4"/>
  <c r="J19" i="4"/>
  <c r="J20" i="4"/>
  <c r="J21" i="4"/>
  <c r="J22" i="4"/>
  <c r="J23" i="4"/>
  <c r="J24" i="4"/>
  <c r="J25" i="4"/>
  <c r="J26" i="4"/>
  <c r="J27" i="4"/>
  <c r="I2" i="4"/>
  <c r="I3" i="4"/>
  <c r="I4" i="4"/>
  <c r="I5" i="4"/>
  <c r="I6" i="4"/>
  <c r="I7" i="4"/>
  <c r="I8" i="4"/>
  <c r="I9" i="4"/>
  <c r="I10" i="4"/>
  <c r="I11" i="4"/>
  <c r="I12" i="4"/>
  <c r="I13" i="4"/>
  <c r="I14" i="4"/>
  <c r="I15" i="4"/>
  <c r="I16" i="4"/>
  <c r="I17" i="4"/>
  <c r="I18" i="4"/>
  <c r="I19" i="4"/>
  <c r="I20" i="4"/>
  <c r="I21" i="4"/>
  <c r="I22" i="4"/>
  <c r="I23" i="4"/>
  <c r="I24" i="4"/>
  <c r="I25" i="4"/>
  <c r="I26" i="4"/>
  <c r="I27" i="4"/>
  <c r="G2" i="4"/>
  <c r="G3" i="4"/>
  <c r="G4" i="4"/>
  <c r="G5" i="4"/>
  <c r="G6" i="4"/>
  <c r="G7" i="4"/>
  <c r="G8" i="4"/>
  <c r="G9" i="4"/>
  <c r="G10" i="4"/>
  <c r="G11" i="4"/>
  <c r="G12" i="4"/>
  <c r="G13" i="4"/>
  <c r="G14" i="4"/>
  <c r="G15" i="4"/>
  <c r="G16" i="4"/>
  <c r="G17" i="4"/>
  <c r="G18" i="4"/>
  <c r="G19" i="4"/>
  <c r="G20" i="4"/>
  <c r="G21" i="4"/>
  <c r="G22" i="4"/>
  <c r="G23" i="4"/>
  <c r="G24" i="4"/>
  <c r="G25" i="4"/>
  <c r="G26" i="4"/>
  <c r="G27" i="4"/>
  <c r="F2" i="4"/>
  <c r="F3" i="4"/>
  <c r="F4" i="4"/>
  <c r="F5" i="4"/>
  <c r="F6" i="4"/>
  <c r="F7" i="4"/>
  <c r="F8" i="4"/>
  <c r="F9" i="4"/>
  <c r="F10" i="4"/>
  <c r="F11" i="4"/>
  <c r="F12" i="4"/>
  <c r="F13" i="4"/>
  <c r="F14" i="4"/>
  <c r="F15" i="4"/>
  <c r="F16" i="4"/>
  <c r="F17" i="4"/>
  <c r="F18" i="4"/>
  <c r="F19" i="4"/>
  <c r="F20" i="4"/>
  <c r="F21" i="4"/>
  <c r="F22" i="4"/>
  <c r="F23" i="4"/>
  <c r="F24" i="4"/>
  <c r="F25" i="4"/>
  <c r="F26" i="4"/>
  <c r="F27" i="4"/>
  <c r="E2" i="4"/>
  <c r="E3" i="4"/>
  <c r="E4" i="4"/>
  <c r="E5" i="4"/>
  <c r="E6" i="4"/>
  <c r="E7" i="4"/>
  <c r="E8" i="4"/>
  <c r="E9" i="4"/>
  <c r="E10" i="4"/>
  <c r="E11" i="4"/>
  <c r="E12" i="4"/>
  <c r="E13" i="4"/>
  <c r="E14" i="4"/>
  <c r="E15" i="4"/>
  <c r="E16" i="4"/>
  <c r="E17" i="4"/>
  <c r="E18" i="4"/>
  <c r="E19" i="4"/>
  <c r="E20" i="4"/>
  <c r="E21" i="4"/>
  <c r="E22" i="4"/>
  <c r="E23" i="4"/>
  <c r="E24" i="4"/>
  <c r="E25" i="4"/>
  <c r="E26" i="4"/>
  <c r="E27" i="4"/>
  <c r="D2" i="4"/>
  <c r="D3" i="4"/>
  <c r="D4" i="4"/>
  <c r="D5" i="4"/>
  <c r="D6" i="4"/>
  <c r="D7" i="4"/>
  <c r="D8" i="4"/>
  <c r="D9" i="4"/>
  <c r="D10" i="4"/>
  <c r="D11" i="4"/>
  <c r="D12" i="4"/>
  <c r="D13" i="4"/>
  <c r="D14" i="4"/>
  <c r="D15" i="4"/>
  <c r="D16" i="4"/>
  <c r="D17" i="4"/>
  <c r="D18" i="4"/>
  <c r="D19" i="4"/>
  <c r="D20" i="4"/>
  <c r="D21" i="4"/>
  <c r="D22" i="4"/>
  <c r="D23" i="4"/>
  <c r="D24" i="4"/>
  <c r="D25" i="4"/>
  <c r="D26" i="4"/>
  <c r="D27" i="4"/>
  <c r="C2" i="4"/>
  <c r="C3" i="4"/>
  <c r="C4" i="4"/>
  <c r="C5" i="4"/>
  <c r="C6" i="4"/>
  <c r="C7" i="4"/>
  <c r="C8" i="4"/>
  <c r="C9" i="4"/>
  <c r="C10" i="4"/>
  <c r="C11" i="4"/>
  <c r="C12" i="4"/>
  <c r="C13" i="4"/>
  <c r="C14" i="4"/>
  <c r="C15" i="4"/>
  <c r="C16" i="4"/>
  <c r="C17" i="4"/>
  <c r="C18" i="4"/>
  <c r="C19" i="4"/>
  <c r="C20" i="4"/>
  <c r="C21" i="4"/>
  <c r="C22" i="4"/>
  <c r="C23" i="4"/>
  <c r="C24" i="4"/>
  <c r="C25" i="4"/>
  <c r="C26" i="4"/>
  <c r="C27" i="4"/>
  <c r="B2" i="4"/>
  <c r="B3" i="4"/>
  <c r="B4" i="4"/>
  <c r="B5" i="4"/>
  <c r="B6" i="4"/>
  <c r="B7" i="4"/>
  <c r="B8" i="4"/>
  <c r="B9" i="4"/>
  <c r="B10" i="4"/>
  <c r="B11" i="4"/>
  <c r="B12" i="4"/>
  <c r="B13" i="4"/>
  <c r="B14" i="4"/>
  <c r="B15" i="4"/>
  <c r="B16" i="4"/>
  <c r="B17" i="4"/>
  <c r="B18" i="4"/>
  <c r="B19" i="4"/>
  <c r="B20" i="4"/>
  <c r="B21" i="4"/>
  <c r="B22" i="4"/>
  <c r="B23" i="4"/>
  <c r="B24" i="4"/>
  <c r="B25" i="4"/>
  <c r="B26" i="4"/>
  <c r="B27" i="4"/>
  <c r="A2" i="4"/>
  <c r="A3" i="4"/>
  <c r="A4" i="4"/>
  <c r="A5" i="4"/>
  <c r="A6" i="4"/>
  <c r="A7" i="4"/>
  <c r="A8" i="4"/>
  <c r="A9" i="4"/>
  <c r="A10" i="4"/>
  <c r="A11" i="4"/>
  <c r="A12" i="4"/>
  <c r="A13" i="4"/>
  <c r="A14" i="4"/>
  <c r="A15" i="4"/>
  <c r="A16" i="4"/>
  <c r="A17" i="4"/>
  <c r="A18" i="4"/>
  <c r="A19" i="4"/>
  <c r="A20" i="4"/>
  <c r="A21" i="4"/>
  <c r="A22" i="4"/>
  <c r="A23" i="4"/>
  <c r="A24" i="4"/>
  <c r="A25" i="4"/>
  <c r="A26" i="4"/>
  <c r="A27" i="4"/>
  <c r="I13" i="1"/>
  <c r="H13" i="4" s="1"/>
  <c r="I14" i="1"/>
  <c r="H14" i="4" s="1"/>
  <c r="I15" i="1"/>
  <c r="H15" i="4" s="1"/>
  <c r="I16" i="1"/>
  <c r="H16" i="4" s="1"/>
  <c r="I17" i="1"/>
  <c r="H17" i="4" s="1"/>
  <c r="I18" i="1"/>
  <c r="H18" i="4" s="1"/>
  <c r="I19" i="1"/>
  <c r="H19" i="4" s="1"/>
  <c r="I20" i="1"/>
  <c r="H20" i="4" s="1"/>
  <c r="I21" i="1"/>
  <c r="H21" i="4" s="1"/>
  <c r="I22" i="1"/>
  <c r="H22" i="4" s="1"/>
  <c r="I23" i="1"/>
  <c r="H23" i="4" s="1"/>
  <c r="I24" i="1"/>
  <c r="H24" i="4" s="1"/>
  <c r="I25" i="1"/>
  <c r="H25" i="4" s="1"/>
  <c r="I26" i="1"/>
  <c r="H26" i="4" s="1"/>
  <c r="I27" i="1"/>
  <c r="H27" i="4" s="1"/>
  <c r="I3" i="1"/>
  <c r="H3" i="4" s="1"/>
  <c r="I4" i="1"/>
  <c r="H4" i="4" s="1"/>
  <c r="I5" i="1"/>
  <c r="H5" i="4" s="1"/>
  <c r="I6" i="1"/>
  <c r="H6" i="4" s="1"/>
  <c r="I7" i="1"/>
  <c r="H7" i="4" s="1"/>
  <c r="I8" i="1"/>
  <c r="H8" i="4" s="1"/>
  <c r="I9" i="1"/>
  <c r="H9" i="4" s="1"/>
  <c r="I10" i="1"/>
  <c r="H10" i="4" s="1"/>
  <c r="I11" i="1"/>
  <c r="H11" i="4" s="1"/>
  <c r="I12" i="1"/>
  <c r="H12" i="4" s="1"/>
  <c r="I27" i="2" l="1"/>
  <c r="I26" i="2"/>
  <c r="I25" i="2"/>
  <c r="I24" i="2"/>
  <c r="I23" i="2"/>
  <c r="I22" i="2"/>
  <c r="I21" i="2"/>
  <c r="I20" i="2"/>
  <c r="I19" i="2"/>
  <c r="I18" i="2"/>
  <c r="I17" i="2"/>
  <c r="I16" i="2"/>
  <c r="I15" i="2"/>
  <c r="I14" i="2"/>
  <c r="I13" i="2"/>
  <c r="I12" i="2"/>
  <c r="I11" i="2"/>
  <c r="I10" i="2"/>
  <c r="I9" i="2"/>
  <c r="I8" i="2"/>
  <c r="I7" i="2"/>
  <c r="I6" i="2"/>
  <c r="I5" i="2"/>
  <c r="I4" i="2"/>
  <c r="I3" i="2"/>
  <c r="I2" i="2"/>
  <c r="I2" i="1"/>
  <c r="H2" i="4" s="1"/>
</calcChain>
</file>

<file path=xl/comments1.xml><?xml version="1.0" encoding="utf-8"?>
<comments xmlns="http://schemas.openxmlformats.org/spreadsheetml/2006/main">
  <authors>
    <author>Hans Loeffelholz</author>
  </authors>
  <commentList>
    <comment ref="O1" authorId="0" shapeId="0">
      <text>
        <r>
          <rPr>
            <sz val="9"/>
            <color indexed="81"/>
            <rFont val="Tahoma"/>
            <family val="2"/>
          </rPr>
          <t xml:space="preserve">Not Started
In Progress
On hold
Completed
Also add some text explaination
</t>
        </r>
      </text>
    </comment>
  </commentList>
</comments>
</file>

<file path=xl/comments2.xml><?xml version="1.0" encoding="utf-8"?>
<comments xmlns="http://schemas.openxmlformats.org/spreadsheetml/2006/main">
  <authors>
    <author>Hans Loeffelholz</author>
  </authors>
  <commentList>
    <comment ref="F1" authorId="0" shapeId="0">
      <text>
        <r>
          <rPr>
            <sz val="9"/>
            <color indexed="81"/>
            <rFont val="Tahoma"/>
            <family val="2"/>
          </rPr>
          <t xml:space="preserve">Physical/psychological injury severity potential
</t>
        </r>
      </text>
    </comment>
    <comment ref="G1" authorId="0" shapeId="0">
      <text>
        <r>
          <rPr>
            <sz val="9"/>
            <color indexed="81"/>
            <rFont val="Tahoma"/>
            <family val="2"/>
          </rPr>
          <t xml:space="preserve">Probability of an incident based on the current situation
</t>
        </r>
      </text>
    </comment>
    <comment ref="H1" authorId="0" shapeId="0">
      <text>
        <r>
          <rPr>
            <sz val="9"/>
            <color indexed="81"/>
            <rFont val="Tahoma"/>
            <family val="2"/>
          </rPr>
          <t xml:space="preserve">
Existing control measures to support safe work</t>
        </r>
      </text>
    </comment>
    <comment ref="J1" authorId="0" shapeId="0">
      <text>
        <r>
          <rPr>
            <sz val="9"/>
            <color indexed="81"/>
            <rFont val="Tahoma"/>
            <family val="2"/>
          </rPr>
          <t>Elimination
Substitution
Engineering
Administration
Personal Protective Equipment</t>
        </r>
      </text>
    </comment>
    <comment ref="K1" authorId="0" shapeId="0">
      <text>
        <r>
          <rPr>
            <sz val="9"/>
            <color indexed="81"/>
            <rFont val="Tahoma"/>
            <family val="2"/>
          </rPr>
          <t>Explain or describe the control measures that eliminate or minimize the risk.</t>
        </r>
      </text>
    </comment>
    <comment ref="L1" authorId="0" shapeId="0">
      <text>
        <r>
          <rPr>
            <sz val="9"/>
            <color indexed="81"/>
            <rFont val="Tahoma"/>
            <family val="2"/>
          </rPr>
          <t xml:space="preserve">
</t>
        </r>
        <r>
          <rPr>
            <b/>
            <sz val="9"/>
            <color indexed="81"/>
            <rFont val="Tahoma"/>
            <family val="2"/>
          </rPr>
          <t xml:space="preserve">Yes </t>
        </r>
        <r>
          <rPr>
            <sz val="9"/>
            <color indexed="81"/>
            <rFont val="Tahoma"/>
            <family val="2"/>
          </rPr>
          <t xml:space="preserve">- if there are more items needed to minimize the risk further.
</t>
        </r>
        <r>
          <rPr>
            <b/>
            <sz val="9"/>
            <color indexed="81"/>
            <rFont val="Tahoma"/>
            <family val="2"/>
          </rPr>
          <t xml:space="preserve">No </t>
        </r>
        <r>
          <rPr>
            <sz val="9"/>
            <color indexed="81"/>
            <rFont val="Tahoma"/>
            <family val="2"/>
          </rPr>
          <t>- if everything is minimised sufficently.</t>
        </r>
      </text>
    </comment>
    <comment ref="O1" authorId="0" shapeId="0">
      <text>
        <r>
          <rPr>
            <sz val="9"/>
            <color indexed="81"/>
            <rFont val="Tahoma"/>
            <family val="2"/>
          </rPr>
          <t xml:space="preserve">Not Started
In Progress
On hold
Completed
Also add some text explaination
</t>
        </r>
      </text>
    </comment>
  </commentList>
</comments>
</file>

<file path=xl/comments3.xml><?xml version="1.0" encoding="utf-8"?>
<comments xmlns="http://schemas.openxmlformats.org/spreadsheetml/2006/main">
  <authors>
    <author>Hans Loeffelholz</author>
  </authors>
  <commentList>
    <comment ref="E1" authorId="0" shapeId="0">
      <text>
        <r>
          <rPr>
            <sz val="9"/>
            <color indexed="81"/>
            <rFont val="Tahoma"/>
            <family val="2"/>
          </rPr>
          <t xml:space="preserve">Physical/psychological injury severity potential
</t>
        </r>
      </text>
    </comment>
    <comment ref="F1" authorId="0" shapeId="0">
      <text>
        <r>
          <rPr>
            <sz val="9"/>
            <color indexed="81"/>
            <rFont val="Tahoma"/>
            <family val="2"/>
          </rPr>
          <t xml:space="preserve">Probability of an incident based on the current situation
</t>
        </r>
      </text>
    </comment>
    <comment ref="G1" authorId="0" shapeId="0">
      <text>
        <r>
          <rPr>
            <sz val="9"/>
            <color indexed="81"/>
            <rFont val="Tahoma"/>
            <family val="2"/>
          </rPr>
          <t xml:space="preserve">
Existing control measures to support safe work</t>
        </r>
      </text>
    </comment>
    <comment ref="I1" authorId="0" shapeId="0">
      <text>
        <r>
          <rPr>
            <sz val="9"/>
            <color indexed="81"/>
            <rFont val="Tahoma"/>
            <family val="2"/>
          </rPr>
          <t>Elimination
Substitution
Engineering
Administration
Personal Protective Equipment</t>
        </r>
      </text>
    </comment>
    <comment ref="J1" authorId="0" shapeId="0">
      <text>
        <r>
          <rPr>
            <sz val="9"/>
            <color indexed="81"/>
            <rFont val="Tahoma"/>
            <family val="2"/>
          </rPr>
          <t>Explain or describe the control measures that eliminate or minimize the risk.</t>
        </r>
      </text>
    </comment>
    <comment ref="K1" authorId="0" shapeId="0">
      <text>
        <r>
          <rPr>
            <sz val="9"/>
            <color indexed="81"/>
            <rFont val="Tahoma"/>
            <family val="2"/>
          </rPr>
          <t xml:space="preserve">
</t>
        </r>
        <r>
          <rPr>
            <b/>
            <sz val="9"/>
            <color indexed="81"/>
            <rFont val="Tahoma"/>
            <family val="2"/>
          </rPr>
          <t xml:space="preserve">Yes </t>
        </r>
        <r>
          <rPr>
            <sz val="9"/>
            <color indexed="81"/>
            <rFont val="Tahoma"/>
            <family val="2"/>
          </rPr>
          <t xml:space="preserve">- if there are more items needed to minimize the risk further.
</t>
        </r>
        <r>
          <rPr>
            <b/>
            <sz val="9"/>
            <color indexed="81"/>
            <rFont val="Tahoma"/>
            <family val="2"/>
          </rPr>
          <t xml:space="preserve">No </t>
        </r>
        <r>
          <rPr>
            <sz val="9"/>
            <color indexed="81"/>
            <rFont val="Tahoma"/>
            <family val="2"/>
          </rPr>
          <t>- if everything is minimised sufficently.</t>
        </r>
      </text>
    </comment>
  </commentList>
</comments>
</file>

<file path=xl/comments4.xml><?xml version="1.0" encoding="utf-8"?>
<comments xmlns="http://schemas.openxmlformats.org/spreadsheetml/2006/main">
  <authors>
    <author>Hans Loeffelholz</author>
  </authors>
  <commentList>
    <comment ref="C1" authorId="0" shapeId="0">
      <text>
        <r>
          <rPr>
            <sz val="9"/>
            <color indexed="81"/>
            <rFont val="Tahoma"/>
            <family val="2"/>
          </rPr>
          <t xml:space="preserve">
</t>
        </r>
        <r>
          <rPr>
            <b/>
            <sz val="9"/>
            <color indexed="81"/>
            <rFont val="Tahoma"/>
            <family val="2"/>
          </rPr>
          <t xml:space="preserve">Yes </t>
        </r>
        <r>
          <rPr>
            <sz val="9"/>
            <color indexed="81"/>
            <rFont val="Tahoma"/>
            <family val="2"/>
          </rPr>
          <t xml:space="preserve">- if there are more items needed to minimize the risk further.
</t>
        </r>
        <r>
          <rPr>
            <b/>
            <sz val="9"/>
            <color indexed="81"/>
            <rFont val="Tahoma"/>
            <family val="2"/>
          </rPr>
          <t xml:space="preserve">No </t>
        </r>
        <r>
          <rPr>
            <sz val="9"/>
            <color indexed="81"/>
            <rFont val="Tahoma"/>
            <family val="2"/>
          </rPr>
          <t>- if everything is minimised sufficently.</t>
        </r>
      </text>
    </comment>
    <comment ref="F1" authorId="0" shapeId="0">
      <text>
        <r>
          <rPr>
            <sz val="9"/>
            <color indexed="81"/>
            <rFont val="Tahoma"/>
            <family val="2"/>
          </rPr>
          <t xml:space="preserve">Not Started
In Progress
On hold
Completed
Also add some text explaination
</t>
        </r>
      </text>
    </comment>
  </commentList>
</comments>
</file>

<file path=xl/sharedStrings.xml><?xml version="1.0" encoding="utf-8"?>
<sst xmlns="http://schemas.openxmlformats.org/spreadsheetml/2006/main" count="469" uniqueCount="204">
  <si>
    <t>Work Condition or Setting</t>
  </si>
  <si>
    <t>Area of Risk</t>
  </si>
  <si>
    <t>Type of Violence (hazard source)</t>
  </si>
  <si>
    <t>Consider</t>
  </si>
  <si>
    <t>Those potentially affected</t>
  </si>
  <si>
    <t>Severity Rating (1-4)</t>
  </si>
  <si>
    <t>Capacity (1-4)</t>
  </si>
  <si>
    <t>Total Risk Score</t>
  </si>
  <si>
    <t>Controls In Place</t>
  </si>
  <si>
    <t>Action Required</t>
  </si>
  <si>
    <t>Last Review Date</t>
  </si>
  <si>
    <t>Parking Lots</t>
  </si>
  <si>
    <t>Location</t>
  </si>
  <si>
    <t>All Types</t>
  </si>
  <si>
    <t>Take into consideration, lighting, site lines, security cameras, number of people around, community experiences with crime.</t>
  </si>
  <si>
    <t>All Workers</t>
  </si>
  <si>
    <t>Yes</t>
  </si>
  <si>
    <t>Building Interior</t>
  </si>
  <si>
    <t>Consider the significance of small hidden areas were perpetrators could hide, Lighting levels, interior access, visibility. Internal and external threats should be taken into consideration.</t>
  </si>
  <si>
    <t>No</t>
  </si>
  <si>
    <t>Surrounding Community</t>
  </si>
  <si>
    <t>Type I, Type II</t>
  </si>
  <si>
    <t>The community surrounding the school or site could be a high risk area for workplace violence based on local knowledge, site  based experiences. This could include violent crime - drive by shooting, gang related violence, or accepted culture of violent.</t>
  </si>
  <si>
    <t>Access points</t>
  </si>
  <si>
    <t>Consider looking a policies and practices that control who has access to site or school. Risk is lower if there are tight controls on who has access to the building. Are entrances well lighted, with clear sight lines. Are runner doors also well lighted.</t>
  </si>
  <si>
    <t>Members of the public known or unknown at reception</t>
  </si>
  <si>
    <t xml:space="preserve">Review how the public or students have access to the workers in reception. Check if reception areas allow workers to maintain a safe distance from others as necessary. How do they contact someone if support is needed. </t>
  </si>
  <si>
    <t>Child and Youth Worker, Manager, Office Staff, Principal/Vice Principal</t>
  </si>
  <si>
    <t>Learning spaces</t>
  </si>
  <si>
    <t>Type I</t>
  </si>
  <si>
    <t>Take into consideration how classrooms and other learning spaces are managed both for student dysregulation response, as well as internal and external threats.</t>
  </si>
  <si>
    <t>Child and Youth Worker, Counselor/Specialist, Educational Assistant, Principal/Vice Principal, Teacher</t>
  </si>
  <si>
    <t>Buses and Car Transportation</t>
  </si>
  <si>
    <t>Circumstance</t>
  </si>
  <si>
    <t>Consider student dysregulation, as well as driver road rage, defensive driving skills, de-escalation skills, policies and procedures that direct the management of transportation.</t>
  </si>
  <si>
    <t>Child and Youth Worker, Driver, Educational Assistant</t>
  </si>
  <si>
    <t>Portable Teaching Units</t>
  </si>
  <si>
    <t>Determine if portables are equipped with similar mechanisms as the main site buildings to protect against workplace violence. Consider communication systems, and access controls.</t>
  </si>
  <si>
    <t>Child and Youth Worker, Educational Assistant, Teacher</t>
  </si>
  <si>
    <t>Trade shops, Bus depots, Storage lots</t>
  </si>
  <si>
    <t>Review if these locations have been included during the implementation of controls and training and awareness. Consider communication methods, and access controls.</t>
  </si>
  <si>
    <t>Custodians, Driver, Manager, Office Staff, Trades Persons</t>
  </si>
  <si>
    <t>Student dysregulation</t>
  </si>
  <si>
    <t>Type II</t>
  </si>
  <si>
    <t>Determine if there are workers supporting vulnerable learners that are learning to self regulate. If there is no risk at the site then this does not apply. For sites where this risk exists, affected workers should be informed when working with individuals with a history of dysregulation so they can more safely support them.</t>
  </si>
  <si>
    <t>Child and Youth Worker, Driver, Educational Assistant, Principal/Vice Principal, Teacher</t>
  </si>
  <si>
    <t>Home visits</t>
  </si>
  <si>
    <t>Look at what steps are taken prior to assigning a worker for a home visit. Information about the home site should be obtained by the worker prior to the visit.</t>
  </si>
  <si>
    <t>Child and Youth Worker, Counselor/Specialist, Educational Assistant</t>
  </si>
  <si>
    <t>Transporting students</t>
  </si>
  <si>
    <t>includes to work placement, recreation facilities, busses</t>
  </si>
  <si>
    <t>Student worrisome behaviour</t>
  </si>
  <si>
    <t>Consider the knowledge level of the Violence Threat Risk Assessment process for identifying and reporting situations.</t>
  </si>
  <si>
    <t>Contact with parents or  guardians</t>
  </si>
  <si>
    <t>Consider all aspects of working with parents. Parent teacher meetings, parent volunteers, parent concerns and meetings, PAC involvement at the school.</t>
  </si>
  <si>
    <t>Child and Youth Worker, Principal/Vice Principal, Reception, Teacher</t>
  </si>
  <si>
    <t>Contact with members of the public unknown</t>
  </si>
  <si>
    <t>Consider individuals without any association with the school or site coming onto the property or into the building. Notification protocols should be clear, Training on de-escalation and response procedures.</t>
  </si>
  <si>
    <t>Child and Youth Worker, Educational Assistant, Executive, Office Staff, Principal/Vice Principal, Reception, Supervision Aid, Teacher</t>
  </si>
  <si>
    <t>Field trips</t>
  </si>
  <si>
    <t>Facility Renters</t>
  </si>
  <si>
    <t>Take into consideration user groups that use the facility after regular operational hours when there are few employees in the building. Night school, or other facility uses should also be considered. Third party users should know the acceptable behaviours and consequences of actions or reports.</t>
  </si>
  <si>
    <t>Custodians, Manager</t>
  </si>
  <si>
    <t>Contractors</t>
  </si>
  <si>
    <t>Manager, Principal/Vice Principal, Trades Persons</t>
  </si>
  <si>
    <t>Working alone</t>
  </si>
  <si>
    <t>Type II, Type IV</t>
  </si>
  <si>
    <t>Consider workers that work on weekends, nightly work, coming in to the site over a break period or after hours. Checks and balances should be in place to ensure they are okay.</t>
  </si>
  <si>
    <t>Child and Youth Worker, Custodians, Teacher, Trades Persons</t>
  </si>
  <si>
    <t>Intervening in student to student physical conflict</t>
  </si>
  <si>
    <t>Consider policies that deter improper behaviour, planning for dysregulation, access to intervention tools, and training on de-escalation</t>
  </si>
  <si>
    <t>Educational Assistant, Principal/Vice Principal, Supervision Aid, Teacher</t>
  </si>
  <si>
    <t>Handling cash - during events, or routine transactions</t>
  </si>
  <si>
    <t>Consider situations where employees are required to handle cash. Determine if the risk of handling cash has been reviewed for receiving cash, storing cash onsite and conducting banking,</t>
  </si>
  <si>
    <t>Office Staff, Principal/Vice Principal, Reception</t>
  </si>
  <si>
    <t>Night school</t>
  </si>
  <si>
    <t>Type I, Type II, Type IV</t>
  </si>
  <si>
    <t>Consider how night time access is managed as well as supervision and response protocols during an incident.</t>
  </si>
  <si>
    <t>Custodians, Principal/Vice Principal, Teacher</t>
  </si>
  <si>
    <t>Public meetings</t>
  </si>
  <si>
    <t>Consider how public meetings are managed including events held at the schools. Are there controls in place to minimize the risk to workers and are workers trained in steps to take in the event of an incident.</t>
  </si>
  <si>
    <t>Custodians, Executive, Manager, Office Staff, Principal/Vice Principal, Reception, Teacher</t>
  </si>
  <si>
    <t>Working from home</t>
  </si>
  <si>
    <t>Type IV</t>
  </si>
  <si>
    <t>Consider that working from home may happen from time to time and there must be options for employees that cannot work safely from their home. Communication with the supervisors is key to working from home.</t>
  </si>
  <si>
    <t>Counselor/Specialist, Educational Assistant, Executive, Manager, Office Staff, Teacher</t>
  </si>
  <si>
    <t>Personal care - peri-care</t>
  </si>
  <si>
    <t>Educational Assistant</t>
  </si>
  <si>
    <t>Off site community based learning</t>
  </si>
  <si>
    <t>Review those that work with students with care plans where toileting or other care that could be uncomfortable for the student and result in dysregulation.</t>
  </si>
  <si>
    <t>Consider workers that take a student on outings as part of their individualized educational plan.</t>
  </si>
  <si>
    <t>Consider both student dysregulation as well as third party confrontations within the field trip environment and context. Examine protocols to support and respond to an occurrence.</t>
  </si>
  <si>
    <t>Lighting, emergency call phone, after hours buddy system</t>
  </si>
  <si>
    <t>Cameras, door locks, procedures to lock doors during school hours, lockdown procedures, key/fob policy</t>
  </si>
  <si>
    <t>No/low risk no action</t>
  </si>
  <si>
    <t>Cameras, door locks, procedures to lock doors during school hours,  key/fob policy</t>
  </si>
  <si>
    <t xml:space="preserve">Barriers - service counter, door access to area secured during off hours, silent call button to response team </t>
  </si>
  <si>
    <t>Spaces - classrooms, and learning rooms - purpose designed. Items secured as needed based on classroom make up.</t>
  </si>
  <si>
    <t>Door locks, communication systems, procedures on access and working alone or in isolation.</t>
  </si>
  <si>
    <t>Fenced yard - secure, cameras, alarm system. Key/fob issuing policy</t>
  </si>
  <si>
    <t>Administrative</t>
  </si>
  <si>
    <t>Training on de-escalation,</t>
  </si>
  <si>
    <t>push button notification alerts, two way radios, procedures on appropriate attire or equipement</t>
  </si>
  <si>
    <t>push button notification alerts, Point of contact risk assessments (POCRA) training.</t>
  </si>
  <si>
    <t>procedures on transporting students. Training for employees.</t>
  </si>
  <si>
    <t>Violence Threat and Risk Assessment procedures</t>
  </si>
  <si>
    <t>Training, procedures and notification alarms</t>
  </si>
  <si>
    <t>Training and awareness on de-escalation and hazard recognition. POCRA</t>
  </si>
  <si>
    <t>Field trip risk assessments, communication and response plans</t>
  </si>
  <si>
    <t>working alone or in isolation procedures. notification and check in. Rental agreements with code of conduct expectations.</t>
  </si>
  <si>
    <t>contact agreements with code of conduct expectations.</t>
  </si>
  <si>
    <t>communication tool, procedures on  check in and securing the area.</t>
  </si>
  <si>
    <t>Nothing in place at this time.</t>
  </si>
  <si>
    <t>safe boxes. policy on max dollar value kept on site, policy on banking and handling cash.</t>
  </si>
  <si>
    <t>Cameras, limited access points, procedures on notification and supervision.</t>
  </si>
  <si>
    <t>Secure access, sign in procedures, security as needed,</t>
  </si>
  <si>
    <t>Site self inspection, daily periodic check in procedure.</t>
  </si>
  <si>
    <t>Training on de-escalation</t>
  </si>
  <si>
    <t>training on de-escalation, policy on community work with students.</t>
  </si>
  <si>
    <t>Administrative, Engineering</t>
  </si>
  <si>
    <t>Probability Rating (1-4)</t>
  </si>
  <si>
    <t>Controls Rating (1-4)</t>
  </si>
  <si>
    <t>Administrative, Engineering, Personal Protective Equipment</t>
  </si>
  <si>
    <t>Administrative, Personal Protective Equipment</t>
  </si>
  <si>
    <t>Low</t>
  </si>
  <si>
    <t>Medium</t>
  </si>
  <si>
    <t>High</t>
  </si>
  <si>
    <t>Extreme</t>
  </si>
  <si>
    <t>Severity</t>
  </si>
  <si>
    <t>Physical/psychological injury severity potential</t>
  </si>
  <si>
    <t>(1 pt)</t>
  </si>
  <si>
    <t>Minor first aid treated at the site</t>
  </si>
  <si>
    <t>Medical aid – healthcare professional required</t>
  </si>
  <si>
    <t>Health care professional treatment and lost time &gt;5 days</t>
  </si>
  <si>
    <t>(4 pts)</t>
  </si>
  <si>
    <t>Health care professional treatment resulting in permanent disability</t>
  </si>
  <si>
    <t>Probability</t>
  </si>
  <si>
    <t>Probability of an incident based on the current situation</t>
  </si>
  <si>
    <t xml:space="preserve"> (1 pt)</t>
  </si>
  <si>
    <t>Not possible or probable</t>
  </si>
  <si>
    <t>Might happen in the future but not certain when</t>
  </si>
  <si>
    <t>(3 pts)</t>
  </si>
  <si>
    <t>Will happen today or tomorrow if work proceeds as planned</t>
  </si>
  <si>
    <t>Will happen immediately if work proceeds as directed</t>
  </si>
  <si>
    <t>Control measures</t>
  </si>
  <si>
    <t>Existing control measures to support safe work</t>
  </si>
  <si>
    <t>Controls in place, workers are aware, experienced, skilled, and have authority to address issue effectively</t>
  </si>
  <si>
    <t>Limited controls in place, workers are aware, but with limited experience or skills, and cannot address the issue without additional support</t>
  </si>
  <si>
    <t>No controls in place, limited worker hazard awareness,  skills and experience are limited</t>
  </si>
  <si>
    <t>No controls, no worker hazard awareness, no experience, young worker</t>
  </si>
  <si>
    <r>
      <t xml:space="preserve"> </t>
    </r>
    <r>
      <rPr>
        <sz val="12"/>
        <color rgb="FF000000"/>
        <rFont val="Verdana"/>
        <family val="2"/>
      </rPr>
      <t>(2 pts)</t>
    </r>
  </si>
  <si>
    <r>
      <t xml:space="preserve"> </t>
    </r>
    <r>
      <rPr>
        <sz val="12"/>
        <color rgb="FF000000"/>
        <rFont val="Verdana"/>
        <family val="2"/>
      </rPr>
      <t>(3 pts)</t>
    </r>
  </si>
  <si>
    <r>
      <t xml:space="preserve"> </t>
    </r>
    <r>
      <rPr>
        <sz val="12"/>
        <color rgb="FF000000"/>
        <rFont val="Verdana"/>
        <family val="2"/>
      </rPr>
      <t>(4 pts)</t>
    </r>
  </si>
  <si>
    <t>Risk Level</t>
  </si>
  <si>
    <t>Risk Score Range</t>
  </si>
  <si>
    <t>Expected actions</t>
  </si>
  <si>
    <t>Low risk</t>
  </si>
  <si>
    <t>Could proceed as planned; the issue is not likely to lead to increased risk of injury.</t>
  </si>
  <si>
    <t>Med risk</t>
  </si>
  <si>
    <t>Could proceed but need to reconsider the context and the controls to manage risk.</t>
  </si>
  <si>
    <t>High risk</t>
  </si>
  <si>
    <t>18-64</t>
  </si>
  <si>
    <t>Must review the work as planned and reduce risk by implementing controls.</t>
  </si>
  <si>
    <t>1-7</t>
  </si>
  <si>
    <t>8-16</t>
  </si>
  <si>
    <t>Risk Score = S*P*C</t>
  </si>
  <si>
    <t>=  Total Risk Score</t>
  </si>
  <si>
    <t>Risk Assessment Rating Descriptions</t>
  </si>
  <si>
    <r>
      <t>C</t>
    </r>
    <r>
      <rPr>
        <sz val="12"/>
        <color rgb="FF000000"/>
        <rFont val="Verdana"/>
        <family val="2"/>
      </rPr>
      <t>ontrol measures (pts)</t>
    </r>
  </si>
  <si>
    <r>
      <t>S</t>
    </r>
    <r>
      <rPr>
        <sz val="12"/>
        <color rgb="FF000000"/>
        <rFont val="Verdana"/>
        <family val="2"/>
      </rPr>
      <t xml:space="preserve">everity (pts)         * </t>
    </r>
  </si>
  <si>
    <r>
      <t>P</t>
    </r>
    <r>
      <rPr>
        <sz val="12"/>
        <color rgb="FF000000"/>
        <rFont val="Verdana"/>
        <family val="2"/>
      </rPr>
      <t>robability (pts)       *</t>
    </r>
  </si>
  <si>
    <t>Includes work placement, recreation facilities, busses</t>
  </si>
  <si>
    <t>Instructions</t>
  </si>
  <si>
    <t>Take a look at the worksheet titled "Risk Assessment Table - SAMPLE" to get an idea of what the finished assessment could look like.</t>
  </si>
  <si>
    <t>Enter the date of the review of this item.</t>
  </si>
  <si>
    <t>Review the worksheet titled "Risk Ratings Matrix" to get an idea of how the scoring should be applied.</t>
  </si>
  <si>
    <t>Go to the worksheet titled: "Print or copy this table.</t>
  </si>
  <si>
    <t>For each setting or circumstance enter the type of existing control measures - Elimination, Substitution, Engineering, Administrative, and Personal Protective measures. You could have more than one selected.</t>
  </si>
  <si>
    <t>Determine if more action is required to further minimize the risk - enter Yes or No.</t>
  </si>
  <si>
    <t>Items with "Yes" should be addressed in the action plan in the report.</t>
  </si>
  <si>
    <t>Action Plan</t>
  </si>
  <si>
    <t>Responsible Person</t>
  </si>
  <si>
    <t>Action Plan Status Update</t>
  </si>
  <si>
    <t>Update affected employee training to include trauma informed practice, and social and emoitional learning.</t>
  </si>
  <si>
    <t>J. Doe</t>
  </si>
  <si>
    <t>In Progress:
Train the trainer program completed.
Beginning to schedule affected employees at each site for training.</t>
  </si>
  <si>
    <t>Target Date</t>
  </si>
  <si>
    <t>Not Started</t>
  </si>
  <si>
    <t>Update employee awareness on response protocols for intervention. Elementary school focus.</t>
  </si>
  <si>
    <t>Move to the worksheet titled "Risk Assessment Table".</t>
  </si>
  <si>
    <t>Description of Controls</t>
  </si>
  <si>
    <t>Consider the items line by line. Do those settings or circumstances exist at the site? If so apply the ratings for severity, probability and control measures. If the risk does not exist at the site leave it at "0" so that it is understood that it was considered.</t>
  </si>
  <si>
    <t>Explain and describe the specific control measures that are in place.</t>
  </si>
  <si>
    <t>Copy and paste the content of this worksheet into the table in your site specific Workplace Violence Risk Assessment template. Or alternatively you could link to the worksheet if you are hosting the risk assessment information on an internal website.</t>
  </si>
  <si>
    <t>Move to the worksheet titled "Print-copy Actions Table". Filter the worksheet for the action required column = "Yes". Then proceed to copy and paste the worksheet content into the risk assessment template action table. Or alternatively post that link or information on an internal website.</t>
  </si>
  <si>
    <t>Consider how employees work directly with contractors (the employees of contractors) for specialized services including sales people. Is the work completed in remote areas of the sites or in closed meeting rooms. What verifications or requirements are in place for contractors when working directly with employees.</t>
  </si>
  <si>
    <t>REVISION: 1.1, DATE: 2022-05-26</t>
  </si>
  <si>
    <t>Revision Log</t>
  </si>
  <si>
    <t>Revision Number</t>
  </si>
  <si>
    <t>Date of Change</t>
  </si>
  <si>
    <t>Description of changes</t>
  </si>
  <si>
    <r>
      <t xml:space="preserve">Updated information in row 19 regarding Contractors, under the column "Consider":
</t>
    </r>
    <r>
      <rPr>
        <i/>
        <sz val="11"/>
        <color theme="1"/>
        <rFont val="Calibri"/>
        <family val="2"/>
      </rPr>
      <t>"Consider how employees work directly with contractors (the employees of contractors) for specialized services including sales people. Is the work completed in remote areas of the sites or in closed meeting rooms. What verifications or requirements are in place for contractors when working directly with employees."</t>
    </r>
    <r>
      <rPr>
        <sz val="11"/>
        <color theme="1"/>
        <rFont val="Calibri"/>
        <family val="2"/>
      </rPr>
      <t xml:space="preserve">
</t>
    </r>
  </si>
  <si>
    <t>1.1</t>
  </si>
  <si>
    <t>20220526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</si>
</sst>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Tahoma"/>
      <family val="2"/>
    </font>
    <font>
      <b/>
      <sz val="9"/>
      <color indexed="81"/>
      <name val="Tahoma"/>
      <family val="2"/>
    </font>
    <font>
      <sz val="14"/>
      <color theme="1"/>
      <name val="Calibri"/>
      <family val="2"/>
      <scheme val="minor"/>
    </font>
    <font>
      <sz val="12"/>
      <color theme="1"/>
      <name val="Calibri"/>
      <family val="2"/>
      <scheme val="minor"/>
    </font>
    <font>
      <sz val="12"/>
      <color rgb="FF000000"/>
      <name val="Verdana"/>
      <family val="2"/>
    </font>
    <font>
      <b/>
      <sz val="12"/>
      <color rgb="FF000000"/>
      <name val="Verdana"/>
      <family val="2"/>
    </font>
    <font>
      <b/>
      <sz val="18"/>
      <color theme="1"/>
      <name val="Calibri"/>
      <family val="2"/>
      <scheme val="minor"/>
    </font>
    <font>
      <u/>
      <sz val="12"/>
      <color rgb="FF000000"/>
      <name val="Verdana"/>
      <family val="2"/>
    </font>
    <font>
      <sz val="10"/>
      <color theme="1"/>
      <name val="Arial Unicode MS"/>
    </font>
    <font>
      <sz val="11"/>
      <color rgb="FFED8B00"/>
      <name val="Calibri"/>
      <family val="2"/>
      <scheme val="minor"/>
    </font>
    <font>
      <b/>
      <sz val="11"/>
      <color rgb="FFED8B00"/>
      <name val="Verdana"/>
      <family val="2"/>
    </font>
    <font>
      <sz val="11"/>
      <color theme="1"/>
      <name val="Calibri"/>
      <family val="2"/>
    </font>
    <font>
      <i/>
      <sz val="11"/>
      <color theme="1"/>
      <name val="Calibri"/>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6399AE"/>
        <bgColor indexed="64"/>
      </patternFill>
    </fill>
    <fill>
      <patternFill patternType="solid">
        <fgColor rgb="FFED7D31"/>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776E64"/>
      </left>
      <right style="medium">
        <color rgb="FF776E64"/>
      </right>
      <top style="medium">
        <color rgb="FF776E64"/>
      </top>
      <bottom style="medium">
        <color rgb="FF776E64"/>
      </bottom>
      <diagonal/>
    </border>
    <border>
      <left/>
      <right style="medium">
        <color rgb="FF776E64"/>
      </right>
      <top style="medium">
        <color rgb="FF776E64"/>
      </top>
      <bottom style="medium">
        <color rgb="FF776E64"/>
      </bottom>
      <diagonal/>
    </border>
    <border>
      <left style="medium">
        <color rgb="FF776E64"/>
      </left>
      <right style="medium">
        <color rgb="FF776E64"/>
      </right>
      <top/>
      <bottom style="medium">
        <color rgb="FF776E64"/>
      </bottom>
      <diagonal/>
    </border>
    <border>
      <left style="medium">
        <color rgb="FF776E64"/>
      </left>
      <right style="medium">
        <color rgb="FF776E64"/>
      </right>
      <top/>
      <bottom/>
      <diagonal/>
    </border>
    <border>
      <left/>
      <right style="medium">
        <color rgb="FF776E64"/>
      </right>
      <top/>
      <bottom style="medium">
        <color rgb="FF776E64"/>
      </bottom>
      <diagonal/>
    </border>
    <border>
      <left/>
      <right style="medium">
        <color rgb="FF776E64"/>
      </right>
      <top/>
      <bottom/>
      <diagonal/>
    </border>
    <border>
      <left style="medium">
        <color rgb="FF776E64"/>
      </left>
      <right/>
      <top style="medium">
        <color rgb="FF776E64"/>
      </top>
      <bottom/>
      <diagonal/>
    </border>
    <border>
      <left style="medium">
        <color rgb="FF776E64"/>
      </left>
      <right/>
      <top/>
      <bottom style="medium">
        <color rgb="FF776E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rgb="FF776E64"/>
      </top>
      <bottom style="medium">
        <color rgb="FF776E64"/>
      </bottom>
      <diagonal/>
    </border>
    <border>
      <left/>
      <right/>
      <top/>
      <bottom style="medium">
        <color rgb="FF776E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6">
    <xf numFmtId="0" fontId="0" fillId="0" borderId="0" xfId="0"/>
    <xf numFmtId="0" fontId="0" fillId="0" borderId="0" xfId="0" applyAlignment="1">
      <alignment wrapText="1"/>
    </xf>
    <xf numFmtId="14" fontId="0" fillId="0" borderId="0" xfId="0" applyNumberFormat="1"/>
    <xf numFmtId="0" fontId="20" fillId="0" borderId="0" xfId="0" applyFont="1" applyAlignment="1">
      <alignment horizontal="center"/>
    </xf>
    <xf numFmtId="0" fontId="22" fillId="0" borderId="10" xfId="0" applyFont="1" applyBorder="1" applyAlignment="1">
      <alignment vertical="center" wrapText="1"/>
    </xf>
    <xf numFmtId="0" fontId="23" fillId="0" borderId="11" xfId="0" applyFont="1" applyBorder="1" applyAlignment="1">
      <alignment horizontal="center" vertical="center" wrapText="1"/>
    </xf>
    <xf numFmtId="0" fontId="23"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3" fillId="0" borderId="15" xfId="0" applyFont="1" applyBorder="1" applyAlignment="1">
      <alignment horizontal="center" vertical="center" wrapText="1"/>
    </xf>
    <xf numFmtId="0" fontId="21" fillId="0" borderId="0" xfId="0" applyFont="1" applyAlignment="1">
      <alignment wrapText="1"/>
    </xf>
    <xf numFmtId="0" fontId="21" fillId="0" borderId="0" xfId="0" applyFont="1"/>
    <xf numFmtId="0" fontId="22" fillId="0" borderId="12" xfId="0" applyFont="1" applyBorder="1" applyAlignment="1">
      <alignment horizontal="center" vertical="top" wrapText="1"/>
    </xf>
    <xf numFmtId="0" fontId="22" fillId="0" borderId="14" xfId="0" applyFont="1" applyBorder="1" applyAlignment="1">
      <alignment vertical="top" wrapText="1"/>
    </xf>
    <xf numFmtId="0" fontId="0" fillId="0" borderId="0" xfId="0" applyAlignment="1">
      <alignment vertical="top"/>
    </xf>
    <xf numFmtId="0" fontId="22" fillId="0" borderId="14" xfId="0" applyFont="1" applyBorder="1" applyAlignment="1">
      <alignment horizontal="center" vertical="top" wrapText="1"/>
    </xf>
    <xf numFmtId="0" fontId="24" fillId="0" borderId="0" xfId="0" applyFont="1" applyAlignment="1">
      <alignment horizontal="center"/>
    </xf>
    <xf numFmtId="0" fontId="23" fillId="0" borderId="10" xfId="0" applyFont="1" applyBorder="1" applyAlignment="1">
      <alignment horizontal="center" vertical="center" wrapText="1"/>
    </xf>
    <xf numFmtId="0" fontId="23" fillId="0" borderId="25" xfId="0" applyFont="1" applyBorder="1" applyAlignment="1">
      <alignment horizontal="center" vertical="center" wrapText="1"/>
    </xf>
    <xf numFmtId="0" fontId="22" fillId="35" borderId="12" xfId="0" applyFont="1" applyFill="1" applyBorder="1" applyAlignment="1">
      <alignment horizontal="center" vertical="center" wrapText="1"/>
    </xf>
    <xf numFmtId="16" fontId="22" fillId="0" borderId="26" xfId="0" quotePrefix="1" applyNumberFormat="1" applyFont="1" applyBorder="1" applyAlignment="1">
      <alignment horizontal="center" vertical="center" wrapText="1"/>
    </xf>
    <xf numFmtId="0" fontId="22" fillId="33" borderId="12" xfId="0" applyFont="1" applyFill="1" applyBorder="1" applyAlignment="1">
      <alignment horizontal="center" vertical="center" wrapText="1"/>
    </xf>
    <xf numFmtId="0" fontId="22" fillId="34" borderId="12" xfId="0" applyFont="1" applyFill="1" applyBorder="1" applyAlignment="1">
      <alignment horizontal="center" vertical="center" wrapText="1"/>
    </xf>
    <xf numFmtId="0" fontId="22" fillId="0" borderId="26" xfId="0" quotePrefix="1" applyFont="1" applyBorder="1" applyAlignment="1">
      <alignment horizontal="center" vertical="center" wrapText="1"/>
    </xf>
    <xf numFmtId="14" fontId="0" fillId="0" borderId="0" xfId="0" applyNumberFormat="1" applyAlignment="1">
      <alignment wrapText="1"/>
    </xf>
    <xf numFmtId="0" fontId="26" fillId="0" borderId="0" xfId="0" applyFont="1"/>
    <xf numFmtId="0" fontId="16" fillId="0" borderId="0" xfId="0" applyFont="1" applyAlignment="1">
      <alignment wrapText="1"/>
    </xf>
    <xf numFmtId="0" fontId="0" fillId="0" borderId="0" xfId="0" applyBorder="1"/>
    <xf numFmtId="0" fontId="0" fillId="0" borderId="23" xfId="0" applyBorder="1"/>
    <xf numFmtId="0" fontId="0" fillId="36" borderId="0" xfId="0" applyFill="1"/>
    <xf numFmtId="0" fontId="27" fillId="37" borderId="0" xfId="0" applyFont="1" applyFill="1"/>
    <xf numFmtId="0" fontId="17" fillId="37" borderId="0" xfId="0" applyFont="1" applyFill="1"/>
    <xf numFmtId="0" fontId="14" fillId="0" borderId="0" xfId="0" applyFont="1" applyAlignment="1">
      <alignment wrapText="1"/>
    </xf>
    <xf numFmtId="0" fontId="22" fillId="0" borderId="18" xfId="0" applyFont="1" applyBorder="1" applyAlignment="1">
      <alignment horizontal="left" vertical="center" wrapText="1"/>
    </xf>
    <xf numFmtId="0" fontId="23"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23" xfId="0" applyFont="1" applyBorder="1" applyAlignment="1">
      <alignment horizontal="center" vertical="center" wrapText="1"/>
    </xf>
    <xf numFmtId="0" fontId="22" fillId="0" borderId="21" xfId="0" quotePrefix="1" applyFont="1" applyBorder="1" applyAlignment="1">
      <alignment horizontal="center" vertical="center" wrapText="1"/>
    </xf>
    <xf numFmtId="0" fontId="22" fillId="0" borderId="24" xfId="0" applyFont="1" applyBorder="1" applyAlignment="1">
      <alignment horizontal="center" vertical="center" wrapText="1"/>
    </xf>
    <xf numFmtId="0" fontId="28" fillId="0" borderId="0" xfId="0" applyFont="1" applyAlignment="1">
      <alignment vertical="center"/>
    </xf>
    <xf numFmtId="0" fontId="29" fillId="0" borderId="18" xfId="0" applyFont="1" applyBorder="1" applyAlignment="1">
      <alignment horizontal="center" vertical="center" wrapText="1"/>
    </xf>
    <xf numFmtId="0" fontId="29" fillId="0" borderId="18" xfId="0" applyFont="1" applyBorder="1" applyAlignment="1">
      <alignment vertical="center" wrapText="1"/>
    </xf>
    <xf numFmtId="0" fontId="29" fillId="0" borderId="18" xfId="0" quotePrefix="1" applyFont="1" applyBorder="1" applyAlignment="1">
      <alignmen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59">
    <dxf>
      <alignment horizontal="general" vertical="bottom" textRotation="0" wrapText="1" indent="0" justifyLastLine="0" shrinkToFit="0" readingOrder="0"/>
    </dxf>
    <dxf>
      <numFmt numFmtId="19" formatCode="yyyy/mm/dd"/>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font>
        <strike val="0"/>
        <outline val="0"/>
        <shadow val="0"/>
        <u val="none"/>
        <vertAlign val="baseline"/>
        <sz val="14"/>
        <color theme="1"/>
        <name val="Calibri"/>
        <scheme val="minor"/>
      </font>
      <numFmt numFmtId="0" formatCode="General"/>
      <alignment horizontal="center" vertical="bottom" textRotation="0" wrapText="0" indent="0" justifyLastLine="0" shrinkToFit="0" readingOrder="0"/>
    </dxf>
    <dxf>
      <alignment horizontal="general" vertical="bottom" textRotation="0" wrapText="1" indent="0" justifyLastLine="0" shrinkToFit="0" readingOrder="0"/>
    </dxf>
    <dxf>
      <fill>
        <patternFill>
          <bgColor rgb="FF00B050"/>
        </patternFill>
      </fill>
    </dxf>
    <dxf>
      <fill>
        <patternFill>
          <bgColor rgb="FFFFFF00"/>
        </patternFill>
      </fill>
    </dxf>
    <dxf>
      <fill>
        <patternFill>
          <bgColor rgb="FFFF0000"/>
        </patternFill>
      </fill>
    </dxf>
    <dxf>
      <numFmt numFmtId="0" formatCode="General"/>
    </dxf>
    <dxf>
      <numFmt numFmtId="0" formatCode="General"/>
    </dxf>
    <dxf>
      <numFmt numFmtId="0" formatCode="General"/>
    </dxf>
    <dxf>
      <numFmt numFmtId="0" formatCode="General"/>
    </dxf>
    <dxf>
      <font>
        <strike val="0"/>
        <outline val="0"/>
        <shadow val="0"/>
        <u val="none"/>
        <vertAlign val="baseline"/>
        <sz val="14"/>
        <color theme="1"/>
        <name val="Calibri"/>
        <scheme val="minor"/>
      </font>
      <numFmt numFmtId="0" formatCode="General"/>
      <alignment horizontal="center" vertical="bottom" textRotation="0" wrapText="0" indent="0" justifyLastLine="0" shrinkToFit="0" readingOrder="0"/>
    </dxf>
    <dxf>
      <font>
        <strike val="0"/>
        <outline val="0"/>
        <shadow val="0"/>
        <u val="none"/>
        <vertAlign val="baseline"/>
        <sz val="14"/>
        <color theme="1"/>
        <name val="Calibri"/>
        <scheme val="minor"/>
      </font>
      <numFmt numFmtId="0" formatCode="General"/>
      <alignment horizontal="center" vertical="bottom" textRotation="0" wrapText="0" indent="0" justifyLastLine="0" shrinkToFit="0" readingOrder="0"/>
    </dxf>
    <dxf>
      <font>
        <strike val="0"/>
        <outline val="0"/>
        <shadow val="0"/>
        <u val="none"/>
        <vertAlign val="baseline"/>
        <sz val="14"/>
        <color theme="1"/>
        <name val="Calibri"/>
        <scheme val="minor"/>
      </font>
      <numFmt numFmtId="0" formatCode="General"/>
      <alignment horizontal="center" vertical="bottom" textRotation="0" wrapText="0" indent="0" justifyLastLine="0" shrinkToFit="0" readingOrder="0"/>
    </dxf>
    <dxf>
      <font>
        <strike val="0"/>
        <outline val="0"/>
        <shadow val="0"/>
        <u val="none"/>
        <vertAlign val="baseline"/>
        <sz val="14"/>
        <color theme="1"/>
        <name val="Calibri"/>
        <scheme val="minor"/>
      </font>
      <numFmt numFmtId="0" formatCode="General"/>
      <alignment horizontal="center" vertical="bottom" textRotation="0" wrapText="0"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
      <fill>
        <patternFill>
          <bgColor rgb="FF00B050"/>
        </patternFill>
      </fill>
    </dxf>
    <dxf>
      <fill>
        <patternFill>
          <bgColor rgb="FFFFFF00"/>
        </patternFill>
      </fill>
    </dxf>
    <dxf>
      <fill>
        <patternFill>
          <bgColor rgb="FFFF0000"/>
        </patternFill>
      </fill>
    </dxf>
    <dxf>
      <alignment horizontal="general" vertical="bottom" textRotation="0" wrapText="1" indent="0" justifyLastLine="0" shrinkToFit="0" readingOrder="0"/>
    </dxf>
    <dxf>
      <numFmt numFmtId="19" formatCode="yyyy/mm/dd"/>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4"/>
        <color theme="1"/>
        <name val="Calibri"/>
        <scheme val="minor"/>
      </font>
      <numFmt numFmtId="0" formatCode="General"/>
      <alignment horizontal="center" vertical="bottom" textRotation="0" wrapText="0" indent="0" justifyLastLine="0" shrinkToFit="0" readingOrder="0"/>
    </dxf>
    <dxf>
      <font>
        <strike val="0"/>
        <outline val="0"/>
        <shadow val="0"/>
        <u val="none"/>
        <vertAlign val="baseline"/>
        <sz val="14"/>
        <color theme="1"/>
        <name val="Calibri"/>
        <scheme val="minor"/>
      </font>
      <alignment horizontal="center" vertical="bottom" textRotation="0" wrapText="0" indent="0" justifyLastLine="0" shrinkToFit="0" readingOrder="0"/>
    </dxf>
    <dxf>
      <font>
        <strike val="0"/>
        <outline val="0"/>
        <shadow val="0"/>
        <u val="none"/>
        <vertAlign val="baseline"/>
        <sz val="14"/>
        <color theme="1"/>
        <name val="Calibri"/>
        <scheme val="minor"/>
      </font>
      <alignment horizontal="center" vertical="bottom" textRotation="0" wrapText="0" indent="0" justifyLastLine="0" shrinkToFit="0" readingOrder="0"/>
    </dxf>
    <dxf>
      <font>
        <strike val="0"/>
        <outline val="0"/>
        <shadow val="0"/>
        <u val="none"/>
        <vertAlign val="baseline"/>
        <sz val="14"/>
        <color theme="1"/>
        <name val="Calibri"/>
        <scheme val="minor"/>
      </font>
      <alignment horizontal="center"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ill>
        <patternFill>
          <bgColor rgb="FF00B050"/>
        </patternFill>
      </fill>
    </dxf>
    <dxf>
      <fill>
        <patternFill>
          <bgColor rgb="FFFFFF00"/>
        </patternFill>
      </fill>
    </dxf>
    <dxf>
      <fill>
        <patternFill>
          <bgColor rgb="FFFF0000"/>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4"/>
        <color theme="1"/>
        <name val="Calibri"/>
        <scheme val="minor"/>
      </font>
      <numFmt numFmtId="0" formatCode="General"/>
      <alignment horizontal="center" vertical="bottom" textRotation="0" wrapText="0" indent="0" justifyLastLine="0" shrinkToFit="0" readingOrder="0"/>
    </dxf>
    <dxf>
      <font>
        <strike val="0"/>
        <outline val="0"/>
        <shadow val="0"/>
        <u val="none"/>
        <vertAlign val="baseline"/>
        <sz val="14"/>
        <color theme="1"/>
        <name val="Calibri"/>
        <scheme val="minor"/>
      </font>
      <alignment horizontal="center" vertical="bottom" textRotation="0" wrapText="0" indent="0" justifyLastLine="0" shrinkToFit="0" readingOrder="0"/>
    </dxf>
    <dxf>
      <font>
        <strike val="0"/>
        <outline val="0"/>
        <shadow val="0"/>
        <u val="none"/>
        <vertAlign val="baseline"/>
        <sz val="14"/>
        <color theme="1"/>
        <name val="Calibri"/>
        <scheme val="minor"/>
      </font>
      <alignment horizontal="center" vertical="bottom" textRotation="0" wrapText="0" indent="0" justifyLastLine="0" shrinkToFit="0" readingOrder="0"/>
    </dxf>
    <dxf>
      <font>
        <strike val="0"/>
        <outline val="0"/>
        <shadow val="0"/>
        <u val="none"/>
        <vertAlign val="baseline"/>
        <sz val="14"/>
        <color theme="1"/>
        <name val="Calibri"/>
        <scheme val="minor"/>
      </font>
      <alignment horizontal="center"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276225</xdr:colOff>
      <xdr:row>8</xdr:row>
      <xdr:rowOff>28576</xdr:rowOff>
    </xdr:from>
    <xdr:to>
      <xdr:col>8</xdr:col>
      <xdr:colOff>561975</xdr:colOff>
      <xdr:row>18</xdr:row>
      <xdr:rowOff>28576</xdr:rowOff>
    </xdr:to>
    <xdr:sp macro="" textlink="">
      <xdr:nvSpPr>
        <xdr:cNvPr id="2" name="TextBox 1"/>
        <xdr:cNvSpPr txBox="1"/>
      </xdr:nvSpPr>
      <xdr:spPr>
        <a:xfrm>
          <a:off x="276225" y="1501776"/>
          <a:ext cx="5416550" cy="184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5400">
              <a:solidFill>
                <a:schemeClr val="tx1">
                  <a:lumMod val="50000"/>
                  <a:lumOff val="50000"/>
                </a:schemeClr>
              </a:solidFill>
              <a:effectLst/>
              <a:latin typeface="+mj-lt"/>
              <a:ea typeface="+mn-ea"/>
              <a:cs typeface="+mn-cs"/>
            </a:rPr>
            <a:t>Risk Assessment Table</a:t>
          </a:r>
          <a:endParaRPr lang="en-CA" sz="5400">
            <a:solidFill>
              <a:schemeClr val="tx1">
                <a:lumMod val="50000"/>
                <a:lumOff val="50000"/>
              </a:schemeClr>
            </a:solidFill>
            <a:effectLst/>
            <a:latin typeface="+mj-lt"/>
            <a:ea typeface="+mn-ea"/>
            <a:cs typeface="+mn-cs"/>
          </a:endParaRPr>
        </a:p>
      </xdr:txBody>
    </xdr:sp>
    <xdr:clientData/>
  </xdr:twoCellAnchor>
  <xdr:twoCellAnchor>
    <xdr:from>
      <xdr:col>0</xdr:col>
      <xdr:colOff>257175</xdr:colOff>
      <xdr:row>19</xdr:row>
      <xdr:rowOff>47625</xdr:rowOff>
    </xdr:from>
    <xdr:to>
      <xdr:col>8</xdr:col>
      <xdr:colOff>447675</xdr:colOff>
      <xdr:row>22</xdr:row>
      <xdr:rowOff>171450</xdr:rowOff>
    </xdr:to>
    <xdr:sp macro="" textlink="">
      <xdr:nvSpPr>
        <xdr:cNvPr id="3" name="TextBox 2"/>
        <xdr:cNvSpPr txBox="1"/>
      </xdr:nvSpPr>
      <xdr:spPr>
        <a:xfrm>
          <a:off x="257175" y="3546475"/>
          <a:ext cx="5321300" cy="676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800" cap="all">
              <a:solidFill>
                <a:schemeClr val="tx1">
                  <a:lumMod val="50000"/>
                  <a:lumOff val="50000"/>
                </a:schemeClr>
              </a:solidFill>
              <a:effectLst/>
              <a:latin typeface="+mn-lt"/>
              <a:ea typeface="+mn-ea"/>
              <a:cs typeface="+mn-cs"/>
            </a:rPr>
            <a:t>A Template for K-12 Public education - compliance</a:t>
          </a:r>
          <a:endParaRPr lang="en-CA" sz="1800">
            <a:solidFill>
              <a:schemeClr val="tx1">
                <a:lumMod val="50000"/>
                <a:lumOff val="50000"/>
              </a:schemeClr>
            </a:solidFill>
            <a:effectLst/>
            <a:latin typeface="+mn-lt"/>
            <a:ea typeface="+mn-ea"/>
            <a:cs typeface="+mn-cs"/>
          </a:endParaRPr>
        </a:p>
      </xdr:txBody>
    </xdr:sp>
    <xdr:clientData/>
  </xdr:twoCellAnchor>
  <xdr:oneCellAnchor>
    <xdr:from>
      <xdr:col>0</xdr:col>
      <xdr:colOff>520700</xdr:colOff>
      <xdr:row>38</xdr:row>
      <xdr:rowOff>82550</xdr:rowOff>
    </xdr:from>
    <xdr:ext cx="4762500" cy="946150"/>
    <xdr:sp macro="" textlink="">
      <xdr:nvSpPr>
        <xdr:cNvPr id="4" name="TextBox 3"/>
        <xdr:cNvSpPr txBox="1"/>
      </xdr:nvSpPr>
      <xdr:spPr>
        <a:xfrm>
          <a:off x="520700" y="7080250"/>
          <a:ext cx="4762500" cy="946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CA" sz="12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The implementation of this tool is not mandatory. The tool contains recommendations to support workplace violence prevention and regulatory compliance. The information presented can be adopted in whole, in part, or not at all. </a:t>
          </a:r>
          <a:endParaRPr lang="en-CA" sz="1200"/>
        </a:p>
      </xdr:txBody>
    </xdr:sp>
    <xdr:clientData/>
  </xdr:oneCellAnchor>
  <xdr:oneCellAnchor>
    <xdr:from>
      <xdr:col>0</xdr:col>
      <xdr:colOff>495300</xdr:colOff>
      <xdr:row>29</xdr:row>
      <xdr:rowOff>31751</xdr:rowOff>
    </xdr:from>
    <xdr:ext cx="4660900" cy="1098550"/>
    <xdr:sp macro="" textlink="">
      <xdr:nvSpPr>
        <xdr:cNvPr id="5" name="TextBox 4"/>
        <xdr:cNvSpPr txBox="1"/>
      </xdr:nvSpPr>
      <xdr:spPr>
        <a:xfrm>
          <a:off x="495300" y="5372101"/>
          <a:ext cx="4660900" cy="1098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CA" sz="1100"/>
        </a:p>
        <a:p>
          <a:r>
            <a:rPr lang="en-CA" sz="1100"/>
            <a:t>The</a:t>
          </a:r>
          <a:r>
            <a:rPr lang="en-CA" sz="1100" baseline="0"/>
            <a:t> following tool is to be used for identifying and rating locations and circumstances where there is a risk of workplace violence. The ratings should be used to consider the implementation of control measures that will support workplace violence prevention.</a:t>
          </a:r>
          <a:endParaRPr lang="en-CA" sz="1100"/>
        </a:p>
      </xdr:txBody>
    </xdr:sp>
    <xdr:clientData/>
  </xdr:oneCellAnchor>
</xdr:wsDr>
</file>

<file path=xl/tables/table1.xml><?xml version="1.0" encoding="utf-8"?>
<table xmlns="http://schemas.openxmlformats.org/spreadsheetml/2006/main" id="2" name="Table13" displayName="Table13" ref="A1:Q27" totalsRowShown="0">
  <autoFilter ref="A1:Q27"/>
  <tableColumns count="17">
    <tableColumn id="1" name="Work Condition or Setting" dataDxfId="52"/>
    <tableColumn id="2" name="Area of Risk"/>
    <tableColumn id="3" name="Type of Violence (hazard source)"/>
    <tableColumn id="4" name="Consider" dataDxfId="51"/>
    <tableColumn id="5" name="Those potentially affected" dataDxfId="50"/>
    <tableColumn id="6" name="Severity Rating (1-4)" dataDxfId="49"/>
    <tableColumn id="7" name="Probability Rating (1-4)" dataDxfId="48"/>
    <tableColumn id="8" name="Capacity (1-4)" dataDxfId="47"/>
    <tableColumn id="9" name="Total Risk Score" dataDxfId="46">
      <calculatedColumnFormula>Table13[[#This Row],[Capacity (1-4)]]*Table13[[#This Row],[Probability Rating (1-4)]]*Table13[[#This Row],[Severity Rating (1-4)]]</calculatedColumnFormula>
    </tableColumn>
    <tableColumn id="10" name="Controls In Place" dataDxfId="45"/>
    <tableColumn id="11" name="Description of Controls" dataDxfId="44"/>
    <tableColumn id="12" name="Action Required"/>
    <tableColumn id="17" name="Action Plan"/>
    <tableColumn id="18" name="Responsible Person"/>
    <tableColumn id="19" name="Action Plan Status Update"/>
    <tableColumn id="20" name="Target Date"/>
    <tableColumn id="13" name="Last Review Date"/>
  </tableColumns>
  <tableStyleInfo name="TableStyleLight9" showFirstColumn="0" showLastColumn="0" showRowStripes="1" showColumnStripes="0"/>
</table>
</file>

<file path=xl/tables/table2.xml><?xml version="1.0" encoding="utf-8"?>
<table xmlns="http://schemas.openxmlformats.org/spreadsheetml/2006/main" id="1" name="Table1" displayName="Table1" ref="A1:Q27" totalsRowShown="0">
  <tableColumns count="17">
    <tableColumn id="1" name="Work Condition or Setting" dataDxfId="40"/>
    <tableColumn id="2" name="Area of Risk"/>
    <tableColumn id="3" name="Type of Violence (hazard source)"/>
    <tableColumn id="4" name="Consider" dataDxfId="39"/>
    <tableColumn id="5" name="Those potentially affected" dataDxfId="38"/>
    <tableColumn id="6" name="Severity Rating (1-4)" dataDxfId="37"/>
    <tableColumn id="7" name="Probability Rating (1-4)" dataDxfId="36"/>
    <tableColumn id="8" name="Controls Rating (1-4)" dataDxfId="35"/>
    <tableColumn id="9" name="Total Risk Score" dataDxfId="34">
      <calculatedColumnFormula>Table1[[#This Row],[Controls Rating (1-4)]]*Table1[[#This Row],[Probability Rating (1-4)]]*Table1[[#This Row],[Severity Rating (1-4)]]</calculatedColumnFormula>
    </tableColumn>
    <tableColumn id="10" name="Controls In Place" dataDxfId="33"/>
    <tableColumn id="11" name="Description of Controls" dataDxfId="32"/>
    <tableColumn id="12" name="Action Required" dataDxfId="31"/>
    <tableColumn id="14" name="Action Plan" dataDxfId="30"/>
    <tableColumn id="15" name="Responsible Person" dataDxfId="29"/>
    <tableColumn id="16" name="Action Plan Status Update" dataDxfId="28"/>
    <tableColumn id="17" name="Target Date" dataDxfId="27"/>
    <tableColumn id="13" name="Last Review Date" dataDxfId="26"/>
  </tableColumns>
  <tableStyleInfo name="TableStyleLight9" showFirstColumn="0" showLastColumn="0" showRowStripes="1" showColumnStripes="0"/>
</table>
</file>

<file path=xl/tables/table3.xml><?xml version="1.0" encoding="utf-8"?>
<table xmlns="http://schemas.openxmlformats.org/spreadsheetml/2006/main" id="3" name="Table14" displayName="Table14" ref="A1:L27" totalsRowShown="0">
  <tableColumns count="12">
    <tableColumn id="1" name="Work Condition or Setting" dataDxfId="22">
      <calculatedColumnFormula>Table1[[#This Row],[Work Condition or Setting]]</calculatedColumnFormula>
    </tableColumn>
    <tableColumn id="2" name="Area of Risk" dataDxfId="21">
      <calculatedColumnFormula>Table1[[#This Row],[Area of Risk]]</calculatedColumnFormula>
    </tableColumn>
    <tableColumn id="3" name="Type of Violence (hazard source)" dataDxfId="20">
      <calculatedColumnFormula>Table1[[#This Row],[Type of Violence (hazard source)]]</calculatedColumnFormula>
    </tableColumn>
    <tableColumn id="5" name="Those potentially affected" dataDxfId="19">
      <calculatedColumnFormula>Table1[[#This Row],[Those potentially affected]]</calculatedColumnFormula>
    </tableColumn>
    <tableColumn id="6" name="Severity Rating (1-4)" dataDxfId="18">
      <calculatedColumnFormula>Table1[[#This Row],[Severity Rating (1-4)]]</calculatedColumnFormula>
    </tableColumn>
    <tableColumn id="7" name="Probability Rating (1-4)" dataDxfId="17">
      <calculatedColumnFormula>Table1[[#This Row],[Probability Rating (1-4)]]</calculatedColumnFormula>
    </tableColumn>
    <tableColumn id="8" name="Controls Rating (1-4)" dataDxfId="16">
      <calculatedColumnFormula>Table1[[#This Row],[Controls Rating (1-4)]]</calculatedColumnFormula>
    </tableColumn>
    <tableColumn id="9" name="Total Risk Score" dataDxfId="15">
      <calculatedColumnFormula>Table1[[#This Row],[Total Risk Score]]</calculatedColumnFormula>
    </tableColumn>
    <tableColumn id="10" name="Controls In Place" dataDxfId="14">
      <calculatedColumnFormula>Table1[[#This Row],[Controls In Place]]</calculatedColumnFormula>
    </tableColumn>
    <tableColumn id="11" name="Description of Controls" dataDxfId="13">
      <calculatedColumnFormula>Table1[[#This Row],[Description of Controls]]</calculatedColumnFormula>
    </tableColumn>
    <tableColumn id="12" name="Action Required" dataDxfId="12">
      <calculatedColumnFormula>Table1[[#This Row],[Action Required]]</calculatedColumnFormula>
    </tableColumn>
    <tableColumn id="13" name="Last Review Date" dataDxfId="11">
      <calculatedColumnFormula>Table1[[#This Row],[Last Review Date]]</calculatedColumnFormula>
    </tableColumn>
  </tableColumns>
  <tableStyleInfo name="TableStyleLight9" showFirstColumn="0" showLastColumn="0" showRowStripes="1" showColumnStripes="0"/>
</table>
</file>

<file path=xl/tables/table4.xml><?xml version="1.0" encoding="utf-8"?>
<table xmlns="http://schemas.openxmlformats.org/spreadsheetml/2006/main" id="4" name="Table15" displayName="Table15" ref="A1:H27" totalsRowShown="0">
  <autoFilter ref="A1:H27"/>
  <tableColumns count="8">
    <tableColumn id="1" name="Work Condition or Setting" dataDxfId="7">
      <calculatedColumnFormula>Table1[[#This Row],[Work Condition or Setting]]</calculatedColumnFormula>
    </tableColumn>
    <tableColumn id="9" name="Total Risk Score" dataDxfId="6">
      <calculatedColumnFormula>Table1[[#This Row],[Total Risk Score]]</calculatedColumnFormula>
    </tableColumn>
    <tableColumn id="12" name="Action Required" dataDxfId="5">
      <calculatedColumnFormula>Table1[[#This Row],[Action Required]]</calculatedColumnFormula>
    </tableColumn>
    <tableColumn id="14" name="Action Plan" dataDxfId="4">
      <calculatedColumnFormula>Table1[[#This Row],[Action Plan]]</calculatedColumnFormula>
    </tableColumn>
    <tableColumn id="15" name="Responsible Person" dataDxfId="3">
      <calculatedColumnFormula>Table1[[#This Row],[Responsible Person]]</calculatedColumnFormula>
    </tableColumn>
    <tableColumn id="16" name="Action Plan Status Update" dataDxfId="2">
      <calculatedColumnFormula>Table1[[#This Row],[Action Plan Status Update]]</calculatedColumnFormula>
    </tableColumn>
    <tableColumn id="17" name="Target Date" dataDxfId="1">
      <calculatedColumnFormula>Table1[[#This Row],[Target Date]]</calculatedColumnFormula>
    </tableColumn>
    <tableColumn id="13" name="Last Review Date" dataDxfId="0">
      <calculatedColumnFormula>Table1[[#This Row],[Last Review Date]]</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showGridLines="0" tabSelected="1" topLeftCell="A4" zoomScale="98" zoomScaleNormal="98" workbookViewId="0">
      <selection activeCell="F45" sqref="F45"/>
    </sheetView>
  </sheetViews>
  <sheetFormatPr defaultColWidth="0" defaultRowHeight="14.45" customHeight="1" zeroHeight="1"/>
  <cols>
    <col min="1" max="9" width="9.140625" customWidth="1"/>
    <col min="10" max="16384" width="9.140625" hidden="1"/>
  </cols>
  <sheetData>
    <row r="1" ht="15"/>
    <row r="2" ht="15"/>
    <row r="3" ht="15"/>
    <row r="4" ht="15"/>
    <row r="5" ht="15"/>
    <row r="6" ht="15"/>
    <row r="7" ht="15"/>
    <row r="8" ht="15"/>
    <row r="9" ht="15"/>
    <row r="10" ht="15"/>
    <row r="11" ht="15"/>
    <row r="12" ht="15"/>
    <row r="13" ht="15"/>
    <row r="14" ht="15"/>
    <row r="15" ht="15"/>
    <row r="16" ht="15"/>
    <row r="17" spans="1:9" ht="15"/>
    <row r="18" spans="1:9" ht="15">
      <c r="A18" s="26"/>
      <c r="B18" s="26"/>
      <c r="C18" s="26"/>
      <c r="D18" s="26"/>
      <c r="E18" s="26"/>
      <c r="F18" s="26"/>
      <c r="G18" s="26"/>
      <c r="H18" s="26"/>
      <c r="I18" s="26"/>
    </row>
    <row r="19" spans="1:9" ht="15">
      <c r="A19" s="27"/>
      <c r="B19" s="27"/>
      <c r="C19" s="27"/>
      <c r="D19" s="27"/>
      <c r="E19" s="27"/>
      <c r="F19" s="27"/>
      <c r="G19" s="27"/>
      <c r="H19" s="27"/>
      <c r="I19" s="27"/>
    </row>
    <row r="20" spans="1:9" ht="15"/>
    <row r="21" spans="1:9" ht="15"/>
    <row r="22" spans="1:9" ht="15"/>
    <row r="23" spans="1:9" ht="15"/>
    <row r="24" spans="1:9" ht="15"/>
    <row r="25" spans="1:9" ht="15"/>
    <row r="26" spans="1:9" ht="15"/>
    <row r="27" spans="1:9" ht="15"/>
    <row r="28" spans="1:9" ht="15"/>
    <row r="29" spans="1:9" ht="15"/>
    <row r="30" spans="1:9" ht="15"/>
    <row r="31" spans="1:9" ht="15"/>
    <row r="32" spans="1:9" ht="15"/>
    <row r="33" spans="1:9" ht="15"/>
    <row r="34" spans="1:9" ht="15"/>
    <row r="35" spans="1:9" ht="15"/>
    <row r="36" spans="1:9" ht="15">
      <c r="A36" s="28"/>
      <c r="B36" s="28"/>
      <c r="C36" s="28"/>
      <c r="D36" s="28"/>
      <c r="E36" s="28"/>
      <c r="F36" s="28"/>
      <c r="G36" s="28"/>
      <c r="H36" s="28"/>
      <c r="I36" s="28"/>
    </row>
    <row r="37" spans="1:9" ht="15">
      <c r="A37" s="29"/>
      <c r="B37" s="29"/>
      <c r="C37" s="29"/>
      <c r="D37" s="29"/>
      <c r="E37" s="29"/>
      <c r="F37" s="29"/>
      <c r="G37" s="29"/>
      <c r="H37" s="29"/>
      <c r="I37" s="29"/>
    </row>
    <row r="38" spans="1:9" ht="15">
      <c r="A38" s="29"/>
      <c r="B38" s="29"/>
      <c r="C38" s="29"/>
      <c r="D38" s="29"/>
      <c r="E38" s="29"/>
      <c r="F38" s="29"/>
      <c r="G38" s="29"/>
      <c r="H38" s="29"/>
      <c r="I38" s="29"/>
    </row>
    <row r="39" spans="1:9" ht="15">
      <c r="A39" s="29"/>
      <c r="B39" s="29"/>
      <c r="C39" s="29"/>
      <c r="D39" s="29"/>
      <c r="E39" s="29"/>
      <c r="F39" s="29"/>
      <c r="G39" s="29"/>
      <c r="H39" s="29"/>
      <c r="I39" s="29"/>
    </row>
    <row r="40" spans="1:9" ht="15">
      <c r="A40" s="29"/>
      <c r="B40" s="29"/>
      <c r="C40" s="29"/>
      <c r="D40" s="29"/>
      <c r="E40" s="29"/>
      <c r="F40" s="29"/>
      <c r="G40" s="29"/>
      <c r="H40" s="29"/>
      <c r="I40" s="29"/>
    </row>
    <row r="41" spans="1:9" ht="15">
      <c r="A41" s="29"/>
      <c r="B41" s="29"/>
      <c r="C41" s="29"/>
      <c r="D41" s="29"/>
      <c r="E41" s="29"/>
      <c r="F41" s="29"/>
      <c r="G41" s="29"/>
      <c r="H41" s="29"/>
      <c r="I41" s="29"/>
    </row>
    <row r="42" spans="1:9" ht="15">
      <c r="A42" s="29"/>
      <c r="B42" s="29"/>
      <c r="C42" s="29"/>
      <c r="D42" s="29"/>
      <c r="E42" s="29"/>
      <c r="F42" s="29"/>
      <c r="G42" s="29"/>
      <c r="H42" s="29"/>
      <c r="I42" s="29"/>
    </row>
    <row r="43" spans="1:9" ht="15">
      <c r="A43" s="29"/>
      <c r="B43" s="29"/>
      <c r="C43" s="29"/>
      <c r="D43" s="29"/>
      <c r="E43" s="29"/>
      <c r="F43" s="29"/>
      <c r="G43" s="29"/>
      <c r="H43" s="29"/>
      <c r="I43" s="29"/>
    </row>
    <row r="44" spans="1:9" ht="15">
      <c r="A44" s="29"/>
      <c r="B44" s="29"/>
      <c r="C44" s="29"/>
      <c r="D44" s="29"/>
      <c r="E44" s="29"/>
      <c r="F44" s="29"/>
      <c r="G44" s="29"/>
      <c r="H44" s="29"/>
      <c r="I44" s="29"/>
    </row>
    <row r="45" spans="1:9" ht="15">
      <c r="A45" s="29"/>
      <c r="B45" s="29"/>
      <c r="C45" s="29"/>
      <c r="D45" s="29"/>
      <c r="E45" s="29"/>
      <c r="F45" s="29"/>
      <c r="G45" s="29"/>
      <c r="H45" s="29"/>
      <c r="I45" s="29"/>
    </row>
    <row r="46" spans="1:9" ht="15">
      <c r="A46" s="29"/>
      <c r="B46" s="30" t="s">
        <v>196</v>
      </c>
      <c r="C46" s="29"/>
      <c r="D46" s="29"/>
      <c r="E46" s="29"/>
      <c r="F46" s="29"/>
      <c r="G46" s="29"/>
      <c r="H46" s="29"/>
      <c r="I46" s="29"/>
    </row>
    <row r="47" spans="1:9" ht="15">
      <c r="A47" s="29"/>
      <c r="B47" s="29"/>
      <c r="C47" s="29"/>
      <c r="D47" s="29"/>
      <c r="E47" s="29"/>
      <c r="F47" s="29"/>
      <c r="G47" s="29"/>
      <c r="H47" s="29"/>
      <c r="I47" s="29"/>
    </row>
  </sheetData>
  <pageMargins left="0.70866141732283472" right="0.70866141732283472" top="0.74803149606299213" bottom="0.74803149606299213" header="0.31496062992125984" footer="0.31496062992125984"/>
  <pageSetup paperSize="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15"/>
  <sheetViews>
    <sheetView showGridLines="0" workbookViewId="0">
      <selection activeCell="B30" sqref="B30"/>
    </sheetView>
  </sheetViews>
  <sheetFormatPr defaultRowHeight="15"/>
  <cols>
    <col min="2" max="2" width="94.42578125" style="1" customWidth="1"/>
  </cols>
  <sheetData>
    <row r="2" spans="1:2">
      <c r="B2" s="25" t="s">
        <v>172</v>
      </c>
    </row>
    <row r="4" spans="1:2" ht="30">
      <c r="A4" s="13">
        <v>1</v>
      </c>
      <c r="B4" s="1" t="s">
        <v>173</v>
      </c>
    </row>
    <row r="5" spans="1:2">
      <c r="A5" s="13">
        <v>2</v>
      </c>
      <c r="B5" s="1" t="s">
        <v>175</v>
      </c>
    </row>
    <row r="6" spans="1:2">
      <c r="A6" s="13">
        <v>3</v>
      </c>
      <c r="B6" s="1" t="s">
        <v>189</v>
      </c>
    </row>
    <row r="7" spans="1:2" ht="45">
      <c r="A7" s="13">
        <v>4</v>
      </c>
      <c r="B7" s="1" t="s">
        <v>191</v>
      </c>
    </row>
    <row r="8" spans="1:2" ht="45">
      <c r="A8" s="13">
        <v>5</v>
      </c>
      <c r="B8" s="1" t="s">
        <v>177</v>
      </c>
    </row>
    <row r="9" spans="1:2">
      <c r="A9" s="13">
        <v>6</v>
      </c>
      <c r="B9" s="1" t="s">
        <v>192</v>
      </c>
    </row>
    <row r="10" spans="1:2">
      <c r="A10" s="13">
        <v>7</v>
      </c>
      <c r="B10" s="1" t="s">
        <v>178</v>
      </c>
    </row>
    <row r="11" spans="1:2">
      <c r="A11" s="13">
        <v>8</v>
      </c>
      <c r="B11" s="1" t="s">
        <v>179</v>
      </c>
    </row>
    <row r="12" spans="1:2">
      <c r="A12" s="13">
        <v>9</v>
      </c>
      <c r="B12" s="1" t="s">
        <v>174</v>
      </c>
    </row>
    <row r="13" spans="1:2">
      <c r="A13" s="13">
        <v>10</v>
      </c>
      <c r="B13" s="1" t="s">
        <v>176</v>
      </c>
    </row>
    <row r="14" spans="1:2" ht="45">
      <c r="A14" s="13">
        <v>11</v>
      </c>
      <c r="B14" s="1" t="s">
        <v>193</v>
      </c>
    </row>
    <row r="15" spans="1:2" ht="45">
      <c r="A15" s="13">
        <v>12</v>
      </c>
      <c r="B15" s="1" t="s">
        <v>194</v>
      </c>
    </row>
  </sheetData>
  <pageMargins left="0.70866141732283472" right="0.70866141732283472" top="0.74803149606299213" bottom="0.74803149606299213" header="0.31496062992125984" footer="0.31496062992125984"/>
  <pageSetup paperSize="5" scale="8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7"/>
  <sheetViews>
    <sheetView showGridLines="0" zoomScale="130" zoomScaleNormal="130" workbookViewId="0">
      <pane xSplit="1" ySplit="1" topLeftCell="D17" activePane="bottomRight" state="frozen"/>
      <selection pane="topRight" activeCell="B1" sqref="B1"/>
      <selection pane="bottomLeft" activeCell="A2" sqref="A2"/>
      <selection pane="bottomRight" activeCell="A20" sqref="A20"/>
    </sheetView>
  </sheetViews>
  <sheetFormatPr defaultRowHeight="15"/>
  <cols>
    <col min="1" max="1" width="31.140625" style="1" customWidth="1"/>
    <col min="2" max="2" width="16.85546875" customWidth="1"/>
    <col min="3" max="3" width="29.85546875" customWidth="1"/>
    <col min="4" max="4" width="57.85546875" style="1" customWidth="1"/>
    <col min="5" max="5" width="30.140625" style="1" customWidth="1"/>
    <col min="6" max="6" width="19.42578125" customWidth="1"/>
    <col min="7" max="7" width="23.85546875" customWidth="1"/>
    <col min="8" max="8" width="14.140625" customWidth="1"/>
    <col min="9" max="9" width="15.7109375" customWidth="1"/>
    <col min="10" max="10" width="17.85546875" style="1" customWidth="1"/>
    <col min="11" max="11" width="22" style="1" customWidth="1"/>
    <col min="12" max="12" width="16.140625" customWidth="1"/>
    <col min="13" max="15" width="28.140625" style="1" customWidth="1"/>
    <col min="16" max="16" width="28.140625" style="23" customWidth="1"/>
    <col min="17" max="17" width="16.85546875" customWidth="1"/>
  </cols>
  <sheetData>
    <row r="1" spans="1:17">
      <c r="A1" s="1" t="s">
        <v>0</v>
      </c>
      <c r="B1" t="s">
        <v>1</v>
      </c>
      <c r="C1" t="s">
        <v>2</v>
      </c>
      <c r="D1" s="1" t="s">
        <v>3</v>
      </c>
      <c r="E1" s="1" t="s">
        <v>4</v>
      </c>
      <c r="F1" t="s">
        <v>5</v>
      </c>
      <c r="G1" t="s">
        <v>120</v>
      </c>
      <c r="H1" t="s">
        <v>6</v>
      </c>
      <c r="I1" t="s">
        <v>7</v>
      </c>
      <c r="J1" s="1" t="s">
        <v>8</v>
      </c>
      <c r="K1" s="1" t="s">
        <v>190</v>
      </c>
      <c r="L1" t="s">
        <v>9</v>
      </c>
      <c r="M1" s="1" t="s">
        <v>180</v>
      </c>
      <c r="N1" s="1" t="s">
        <v>181</v>
      </c>
      <c r="O1" s="1" t="s">
        <v>182</v>
      </c>
      <c r="P1" s="23" t="s">
        <v>186</v>
      </c>
      <c r="Q1" t="s">
        <v>10</v>
      </c>
    </row>
    <row r="2" spans="1:17" ht="45.75">
      <c r="A2" s="1" t="s">
        <v>11</v>
      </c>
      <c r="B2" t="s">
        <v>12</v>
      </c>
      <c r="C2" t="s">
        <v>13</v>
      </c>
      <c r="D2" s="1" t="s">
        <v>14</v>
      </c>
      <c r="E2" s="1" t="s">
        <v>15</v>
      </c>
      <c r="F2" s="3">
        <v>3</v>
      </c>
      <c r="G2" s="3">
        <v>1</v>
      </c>
      <c r="H2" s="3">
        <v>1</v>
      </c>
      <c r="I2" s="3">
        <f>Table13[[#This Row],[Capacity (1-4)]]*Table13[[#This Row],[Probability Rating (1-4)]]*Table13[[#This Row],[Severity Rating (1-4)]]</f>
        <v>3</v>
      </c>
      <c r="J2" s="1" t="s">
        <v>119</v>
      </c>
      <c r="K2" s="1" t="s">
        <v>92</v>
      </c>
      <c r="L2" t="s">
        <v>19</v>
      </c>
      <c r="M2"/>
      <c r="N2"/>
      <c r="O2"/>
      <c r="P2"/>
      <c r="Q2" s="2">
        <v>44317</v>
      </c>
    </row>
    <row r="3" spans="1:17" ht="90.75">
      <c r="A3" s="1" t="s">
        <v>17</v>
      </c>
      <c r="B3" t="s">
        <v>12</v>
      </c>
      <c r="C3" t="s">
        <v>13</v>
      </c>
      <c r="D3" s="1" t="s">
        <v>18</v>
      </c>
      <c r="E3" s="1" t="s">
        <v>15</v>
      </c>
      <c r="F3" s="3">
        <v>3</v>
      </c>
      <c r="G3" s="3">
        <v>2</v>
      </c>
      <c r="H3" s="3">
        <v>1</v>
      </c>
      <c r="I3" s="3">
        <f>Table13[[#This Row],[Capacity (1-4)]]*Table13[[#This Row],[Probability Rating (1-4)]]*Table13[[#This Row],[Severity Rating (1-4)]]</f>
        <v>6</v>
      </c>
      <c r="J3" s="1" t="s">
        <v>119</v>
      </c>
      <c r="K3" s="1" t="s">
        <v>93</v>
      </c>
      <c r="L3" t="s">
        <v>19</v>
      </c>
      <c r="M3"/>
      <c r="N3"/>
      <c r="O3"/>
      <c r="P3"/>
      <c r="Q3" s="2">
        <v>44317</v>
      </c>
    </row>
    <row r="4" spans="1:17" ht="75.75">
      <c r="A4" s="1" t="s">
        <v>20</v>
      </c>
      <c r="B4" t="s">
        <v>12</v>
      </c>
      <c r="C4" t="s">
        <v>21</v>
      </c>
      <c r="D4" s="1" t="s">
        <v>22</v>
      </c>
      <c r="E4" s="1" t="s">
        <v>15</v>
      </c>
      <c r="F4" s="3">
        <v>2</v>
      </c>
      <c r="G4" s="3">
        <v>1</v>
      </c>
      <c r="H4" s="3">
        <v>1</v>
      </c>
      <c r="I4" s="3">
        <f>Table13[[#This Row],[Capacity (1-4)]]*Table13[[#This Row],[Probability Rating (1-4)]]*Table13[[#This Row],[Severity Rating (1-4)]]</f>
        <v>2</v>
      </c>
      <c r="K4" s="1" t="s">
        <v>94</v>
      </c>
      <c r="L4" t="s">
        <v>19</v>
      </c>
      <c r="M4"/>
      <c r="N4"/>
      <c r="O4"/>
      <c r="P4"/>
      <c r="Q4" s="2">
        <v>44317</v>
      </c>
    </row>
    <row r="5" spans="1:17" ht="60.75">
      <c r="A5" s="1" t="s">
        <v>23</v>
      </c>
      <c r="B5" t="s">
        <v>12</v>
      </c>
      <c r="C5" t="s">
        <v>13</v>
      </c>
      <c r="D5" s="1" t="s">
        <v>24</v>
      </c>
      <c r="E5" s="1" t="s">
        <v>15</v>
      </c>
      <c r="F5" s="3">
        <v>4</v>
      </c>
      <c r="G5" s="3">
        <v>2</v>
      </c>
      <c r="H5" s="3">
        <v>1</v>
      </c>
      <c r="I5" s="3">
        <f>Table13[[#This Row],[Capacity (1-4)]]*Table13[[#This Row],[Probability Rating (1-4)]]*Table13[[#This Row],[Severity Rating (1-4)]]</f>
        <v>8</v>
      </c>
      <c r="J5" s="1" t="s">
        <v>119</v>
      </c>
      <c r="K5" s="1" t="s">
        <v>95</v>
      </c>
      <c r="L5" t="s">
        <v>19</v>
      </c>
      <c r="M5"/>
      <c r="N5"/>
      <c r="O5"/>
      <c r="P5"/>
      <c r="Q5" s="2">
        <v>44317</v>
      </c>
    </row>
    <row r="6" spans="1:17" ht="90.75">
      <c r="A6" s="1" t="s">
        <v>25</v>
      </c>
      <c r="B6" t="s">
        <v>12</v>
      </c>
      <c r="C6" t="s">
        <v>21</v>
      </c>
      <c r="D6" s="1" t="s">
        <v>26</v>
      </c>
      <c r="E6" s="1" t="s">
        <v>27</v>
      </c>
      <c r="F6" s="3">
        <v>4</v>
      </c>
      <c r="G6" s="3">
        <v>2</v>
      </c>
      <c r="H6" s="3">
        <v>1</v>
      </c>
      <c r="I6" s="3">
        <f>Table13[[#This Row],[Capacity (1-4)]]*Table13[[#This Row],[Probability Rating (1-4)]]*Table13[[#This Row],[Severity Rating (1-4)]]</f>
        <v>8</v>
      </c>
      <c r="J6" s="1" t="s">
        <v>119</v>
      </c>
      <c r="K6" s="1" t="s">
        <v>96</v>
      </c>
      <c r="L6" t="s">
        <v>19</v>
      </c>
      <c r="M6"/>
      <c r="N6"/>
      <c r="O6"/>
      <c r="P6"/>
      <c r="Q6" s="2">
        <v>44317</v>
      </c>
    </row>
    <row r="7" spans="1:17" ht="90.75">
      <c r="A7" s="1" t="s">
        <v>28</v>
      </c>
      <c r="B7" t="s">
        <v>12</v>
      </c>
      <c r="C7" t="s">
        <v>29</v>
      </c>
      <c r="D7" s="1" t="s">
        <v>30</v>
      </c>
      <c r="E7" s="1" t="s">
        <v>31</v>
      </c>
      <c r="F7" s="3">
        <v>3</v>
      </c>
      <c r="G7" s="3">
        <v>2</v>
      </c>
      <c r="H7" s="3">
        <v>1</v>
      </c>
      <c r="I7" s="3">
        <f>Table13[[#This Row],[Capacity (1-4)]]*Table13[[#This Row],[Probability Rating (1-4)]]*Table13[[#This Row],[Severity Rating (1-4)]]</f>
        <v>6</v>
      </c>
      <c r="J7" s="1" t="s">
        <v>122</v>
      </c>
      <c r="K7" s="1" t="s">
        <v>97</v>
      </c>
      <c r="L7" t="s">
        <v>19</v>
      </c>
      <c r="M7"/>
      <c r="N7"/>
      <c r="O7"/>
      <c r="P7"/>
      <c r="Q7" s="2">
        <v>44317</v>
      </c>
    </row>
    <row r="8" spans="1:17" ht="75.75">
      <c r="A8" s="1" t="s">
        <v>32</v>
      </c>
      <c r="B8" t="s">
        <v>33</v>
      </c>
      <c r="C8" t="s">
        <v>21</v>
      </c>
      <c r="D8" s="1" t="s">
        <v>34</v>
      </c>
      <c r="E8" s="1" t="s">
        <v>35</v>
      </c>
      <c r="F8" s="3">
        <v>3</v>
      </c>
      <c r="G8" s="3">
        <v>2</v>
      </c>
      <c r="H8" s="3">
        <v>1</v>
      </c>
      <c r="I8" s="3">
        <f>Table13[[#This Row],[Capacity (1-4)]]*Table13[[#This Row],[Probability Rating (1-4)]]*Table13[[#This Row],[Severity Rating (1-4)]]</f>
        <v>6</v>
      </c>
      <c r="J8" s="1" t="s">
        <v>119</v>
      </c>
      <c r="K8" s="1" t="s">
        <v>98</v>
      </c>
      <c r="L8" t="s">
        <v>19</v>
      </c>
      <c r="M8"/>
      <c r="N8"/>
      <c r="O8"/>
      <c r="P8"/>
      <c r="Q8" s="2">
        <v>44317</v>
      </c>
    </row>
    <row r="9" spans="1:17" ht="60.75">
      <c r="A9" s="1" t="s">
        <v>36</v>
      </c>
      <c r="B9" t="s">
        <v>12</v>
      </c>
      <c r="C9" t="s">
        <v>21</v>
      </c>
      <c r="D9" s="1" t="s">
        <v>37</v>
      </c>
      <c r="E9" s="1" t="s">
        <v>38</v>
      </c>
      <c r="F9" s="3">
        <v>3</v>
      </c>
      <c r="G9" s="3">
        <v>2</v>
      </c>
      <c r="H9" s="3">
        <v>1</v>
      </c>
      <c r="I9" s="3">
        <f>Table13[[#This Row],[Capacity (1-4)]]*Table13[[#This Row],[Probability Rating (1-4)]]*Table13[[#This Row],[Severity Rating (1-4)]]</f>
        <v>6</v>
      </c>
      <c r="J9" s="1" t="s">
        <v>119</v>
      </c>
      <c r="K9" s="1" t="s">
        <v>99</v>
      </c>
      <c r="L9" t="s">
        <v>19</v>
      </c>
      <c r="M9"/>
      <c r="N9"/>
      <c r="O9"/>
      <c r="P9"/>
      <c r="Q9" s="2">
        <v>44317</v>
      </c>
    </row>
    <row r="10" spans="1:17" ht="45.75">
      <c r="A10" s="1" t="s">
        <v>39</v>
      </c>
      <c r="B10" t="s">
        <v>12</v>
      </c>
      <c r="C10" t="s">
        <v>21</v>
      </c>
      <c r="D10" s="1" t="s">
        <v>40</v>
      </c>
      <c r="E10" s="1" t="s">
        <v>41</v>
      </c>
      <c r="F10" s="3">
        <v>3</v>
      </c>
      <c r="G10" s="3">
        <v>1</v>
      </c>
      <c r="H10" s="3">
        <v>1</v>
      </c>
      <c r="I10" s="3">
        <f>Table13[[#This Row],[Capacity (1-4)]]*Table13[[#This Row],[Probability Rating (1-4)]]*Table13[[#This Row],[Severity Rating (1-4)]]</f>
        <v>3</v>
      </c>
      <c r="J10" s="1" t="s">
        <v>100</v>
      </c>
      <c r="K10" s="1" t="s">
        <v>101</v>
      </c>
      <c r="L10" t="s">
        <v>19</v>
      </c>
      <c r="M10"/>
      <c r="N10"/>
      <c r="O10"/>
      <c r="P10"/>
      <c r="Q10" s="2">
        <v>44317</v>
      </c>
    </row>
    <row r="11" spans="1:17" ht="90.75">
      <c r="A11" s="1" t="s">
        <v>42</v>
      </c>
      <c r="B11" t="s">
        <v>33</v>
      </c>
      <c r="C11" t="s">
        <v>43</v>
      </c>
      <c r="D11" s="1" t="s">
        <v>44</v>
      </c>
      <c r="E11" s="1" t="s">
        <v>45</v>
      </c>
      <c r="F11" s="3">
        <v>3</v>
      </c>
      <c r="G11" s="3">
        <v>4</v>
      </c>
      <c r="H11" s="3">
        <v>3</v>
      </c>
      <c r="I11" s="3">
        <f>Table13[[#This Row],[Capacity (1-4)]]*Table13[[#This Row],[Probability Rating (1-4)]]*Table13[[#This Row],[Severity Rating (1-4)]]</f>
        <v>36</v>
      </c>
      <c r="J11" s="1" t="s">
        <v>122</v>
      </c>
      <c r="K11" s="1" t="s">
        <v>102</v>
      </c>
      <c r="L11" t="s">
        <v>16</v>
      </c>
      <c r="M11" s="1" t="s">
        <v>183</v>
      </c>
      <c r="N11" s="1" t="s">
        <v>184</v>
      </c>
      <c r="O11" s="1" t="s">
        <v>185</v>
      </c>
      <c r="P11" s="23">
        <v>44561</v>
      </c>
      <c r="Q11" s="2">
        <v>44331</v>
      </c>
    </row>
    <row r="12" spans="1:17" ht="75.75">
      <c r="A12" s="1" t="s">
        <v>46</v>
      </c>
      <c r="B12" t="s">
        <v>33</v>
      </c>
      <c r="C12" t="s">
        <v>43</v>
      </c>
      <c r="D12" s="1" t="s">
        <v>47</v>
      </c>
      <c r="E12" s="1" t="s">
        <v>48</v>
      </c>
      <c r="F12" s="3">
        <v>3</v>
      </c>
      <c r="G12" s="3">
        <v>2</v>
      </c>
      <c r="H12" s="3">
        <v>1</v>
      </c>
      <c r="I12" s="3">
        <f>Table13[[#This Row],[Capacity (1-4)]]*Table13[[#This Row],[Probability Rating (1-4)]]*Table13[[#This Row],[Severity Rating (1-4)]]</f>
        <v>6</v>
      </c>
      <c r="J12" s="1" t="s">
        <v>119</v>
      </c>
      <c r="K12" s="1" t="s">
        <v>103</v>
      </c>
      <c r="L12" t="s">
        <v>19</v>
      </c>
      <c r="M12"/>
      <c r="N12"/>
      <c r="O12"/>
      <c r="P12"/>
      <c r="Q12" s="2">
        <v>44317</v>
      </c>
    </row>
    <row r="13" spans="1:17" ht="60.75">
      <c r="A13" s="1" t="s">
        <v>49</v>
      </c>
      <c r="B13" t="s">
        <v>33</v>
      </c>
      <c r="C13" t="s">
        <v>43</v>
      </c>
      <c r="D13" s="1" t="s">
        <v>171</v>
      </c>
      <c r="E13" s="1" t="s">
        <v>35</v>
      </c>
      <c r="F13" s="3">
        <v>2</v>
      </c>
      <c r="G13" s="3">
        <v>2</v>
      </c>
      <c r="H13" s="3">
        <v>1</v>
      </c>
      <c r="I13" s="3">
        <f>Table13[[#This Row],[Capacity (1-4)]]*Table13[[#This Row],[Probability Rating (1-4)]]*Table13[[#This Row],[Severity Rating (1-4)]]</f>
        <v>4</v>
      </c>
      <c r="J13" s="1" t="s">
        <v>100</v>
      </c>
      <c r="K13" s="1" t="s">
        <v>104</v>
      </c>
      <c r="L13" t="s">
        <v>19</v>
      </c>
      <c r="M13"/>
      <c r="N13"/>
      <c r="O13"/>
      <c r="P13"/>
      <c r="Q13" s="2">
        <v>44317</v>
      </c>
    </row>
    <row r="14" spans="1:17" ht="45.75">
      <c r="A14" s="1" t="s">
        <v>51</v>
      </c>
      <c r="B14" t="s">
        <v>33</v>
      </c>
      <c r="C14" t="s">
        <v>43</v>
      </c>
      <c r="D14" s="1" t="s">
        <v>52</v>
      </c>
      <c r="E14" s="1" t="s">
        <v>15</v>
      </c>
      <c r="F14" s="3">
        <v>4</v>
      </c>
      <c r="G14" s="3">
        <v>2</v>
      </c>
      <c r="H14" s="3">
        <v>1</v>
      </c>
      <c r="I14" s="3">
        <f>Table13[[#This Row],[Capacity (1-4)]]*Table13[[#This Row],[Probability Rating (1-4)]]*Table13[[#This Row],[Severity Rating (1-4)]]</f>
        <v>8</v>
      </c>
      <c r="J14" s="1" t="s">
        <v>100</v>
      </c>
      <c r="K14" s="1" t="s">
        <v>105</v>
      </c>
      <c r="L14" t="s">
        <v>19</v>
      </c>
      <c r="M14"/>
      <c r="N14"/>
      <c r="O14"/>
      <c r="P14"/>
      <c r="Q14" s="2">
        <v>44317</v>
      </c>
    </row>
    <row r="15" spans="1:17" ht="45.75">
      <c r="A15" s="1" t="s">
        <v>53</v>
      </c>
      <c r="B15" t="s">
        <v>33</v>
      </c>
      <c r="C15" t="s">
        <v>43</v>
      </c>
      <c r="D15" s="1" t="s">
        <v>54</v>
      </c>
      <c r="E15" s="1" t="s">
        <v>55</v>
      </c>
      <c r="F15" s="3">
        <v>2</v>
      </c>
      <c r="G15" s="3">
        <v>2</v>
      </c>
      <c r="H15" s="3">
        <v>1</v>
      </c>
      <c r="I15" s="3">
        <f>Table13[[#This Row],[Capacity (1-4)]]*Table13[[#This Row],[Probability Rating (1-4)]]*Table13[[#This Row],[Severity Rating (1-4)]]</f>
        <v>4</v>
      </c>
      <c r="J15" s="1" t="s">
        <v>119</v>
      </c>
      <c r="K15" s="1" t="s">
        <v>106</v>
      </c>
      <c r="L15" t="s">
        <v>19</v>
      </c>
      <c r="M15"/>
      <c r="N15"/>
      <c r="O15"/>
      <c r="P15"/>
      <c r="Q15" s="2">
        <v>44317</v>
      </c>
    </row>
    <row r="16" spans="1:17" ht="90.75">
      <c r="A16" s="1" t="s">
        <v>56</v>
      </c>
      <c r="B16" t="s">
        <v>33</v>
      </c>
      <c r="C16" t="s">
        <v>29</v>
      </c>
      <c r="D16" s="1" t="s">
        <v>57</v>
      </c>
      <c r="E16" s="1" t="s">
        <v>58</v>
      </c>
      <c r="F16" s="3">
        <v>3</v>
      </c>
      <c r="G16" s="3">
        <v>1</v>
      </c>
      <c r="H16" s="3">
        <v>1</v>
      </c>
      <c r="I16" s="3">
        <f>Table13[[#This Row],[Capacity (1-4)]]*Table13[[#This Row],[Probability Rating (1-4)]]*Table13[[#This Row],[Severity Rating (1-4)]]</f>
        <v>3</v>
      </c>
      <c r="J16" s="1" t="s">
        <v>100</v>
      </c>
      <c r="K16" s="1" t="s">
        <v>107</v>
      </c>
      <c r="L16" t="s">
        <v>19</v>
      </c>
      <c r="M16"/>
      <c r="N16"/>
      <c r="O16"/>
      <c r="P16"/>
      <c r="Q16" s="2">
        <v>44317</v>
      </c>
    </row>
    <row r="17" spans="1:17" ht="60.75">
      <c r="A17" s="1" t="s">
        <v>59</v>
      </c>
      <c r="B17" t="s">
        <v>33</v>
      </c>
      <c r="C17" t="s">
        <v>21</v>
      </c>
      <c r="D17" s="1" t="s">
        <v>91</v>
      </c>
      <c r="E17" s="1" t="s">
        <v>38</v>
      </c>
      <c r="F17" s="3">
        <v>3</v>
      </c>
      <c r="G17" s="3">
        <v>1</v>
      </c>
      <c r="H17" s="3">
        <v>1</v>
      </c>
      <c r="I17" s="3">
        <f>Table13[[#This Row],[Capacity (1-4)]]*Table13[[#This Row],[Probability Rating (1-4)]]*Table13[[#This Row],[Severity Rating (1-4)]]</f>
        <v>3</v>
      </c>
      <c r="J17" s="1" t="s">
        <v>123</v>
      </c>
      <c r="K17" s="1" t="s">
        <v>108</v>
      </c>
      <c r="L17" t="s">
        <v>19</v>
      </c>
      <c r="M17"/>
      <c r="N17"/>
      <c r="O17"/>
      <c r="P17"/>
      <c r="Q17" s="2">
        <v>44317</v>
      </c>
    </row>
    <row r="18" spans="1:17" ht="90.75">
      <c r="A18" s="1" t="s">
        <v>60</v>
      </c>
      <c r="B18" t="s">
        <v>33</v>
      </c>
      <c r="C18" t="s">
        <v>43</v>
      </c>
      <c r="D18" s="1" t="s">
        <v>61</v>
      </c>
      <c r="E18" s="1" t="s">
        <v>62</v>
      </c>
      <c r="F18" s="3">
        <v>2</v>
      </c>
      <c r="G18" s="3">
        <v>2</v>
      </c>
      <c r="H18" s="3">
        <v>1</v>
      </c>
      <c r="I18" s="3">
        <f>Table13[[#This Row],[Capacity (1-4)]]*Table13[[#This Row],[Probability Rating (1-4)]]*Table13[[#This Row],[Severity Rating (1-4)]]</f>
        <v>4</v>
      </c>
      <c r="J18" s="1" t="s">
        <v>100</v>
      </c>
      <c r="K18" s="1" t="s">
        <v>109</v>
      </c>
      <c r="L18" t="s">
        <v>19</v>
      </c>
      <c r="M18"/>
      <c r="N18"/>
      <c r="O18"/>
      <c r="P18"/>
      <c r="Q18" s="2">
        <v>44317</v>
      </c>
    </row>
    <row r="19" spans="1:17" ht="90.75">
      <c r="A19" s="1" t="s">
        <v>63</v>
      </c>
      <c r="B19" t="s">
        <v>33</v>
      </c>
      <c r="C19" t="s">
        <v>43</v>
      </c>
      <c r="D19" s="31" t="s">
        <v>195</v>
      </c>
      <c r="E19" s="1" t="s">
        <v>64</v>
      </c>
      <c r="F19" s="3">
        <v>2</v>
      </c>
      <c r="G19" s="3">
        <v>2</v>
      </c>
      <c r="H19" s="3">
        <v>1</v>
      </c>
      <c r="I19" s="3">
        <f>Table13[[#This Row],[Capacity (1-4)]]*Table13[[#This Row],[Probability Rating (1-4)]]*Table13[[#This Row],[Severity Rating (1-4)]]</f>
        <v>4</v>
      </c>
      <c r="J19" s="1" t="s">
        <v>100</v>
      </c>
      <c r="K19" s="1" t="s">
        <v>110</v>
      </c>
      <c r="L19" t="s">
        <v>19</v>
      </c>
      <c r="M19"/>
      <c r="N19"/>
      <c r="O19"/>
      <c r="P19"/>
      <c r="Q19" s="2">
        <v>44317</v>
      </c>
    </row>
    <row r="20" spans="1:17" ht="60.75">
      <c r="A20" s="1" t="s">
        <v>65</v>
      </c>
      <c r="B20" t="s">
        <v>33</v>
      </c>
      <c r="C20" t="s">
        <v>66</v>
      </c>
      <c r="D20" s="1" t="s">
        <v>67</v>
      </c>
      <c r="E20" s="1" t="s">
        <v>68</v>
      </c>
      <c r="F20" s="3">
        <v>3</v>
      </c>
      <c r="G20" s="3">
        <v>2</v>
      </c>
      <c r="H20" s="3">
        <v>1</v>
      </c>
      <c r="I20" s="3">
        <f>Table13[[#This Row],[Capacity (1-4)]]*Table13[[#This Row],[Probability Rating (1-4)]]*Table13[[#This Row],[Severity Rating (1-4)]]</f>
        <v>6</v>
      </c>
      <c r="J20" s="1" t="s">
        <v>119</v>
      </c>
      <c r="K20" s="1" t="s">
        <v>111</v>
      </c>
      <c r="L20" t="s">
        <v>19</v>
      </c>
      <c r="M20"/>
      <c r="N20"/>
      <c r="O20"/>
      <c r="P20"/>
      <c r="Q20" s="2">
        <v>44317</v>
      </c>
    </row>
    <row r="21" spans="1:17" ht="60.75">
      <c r="A21" s="1" t="s">
        <v>69</v>
      </c>
      <c r="B21" t="s">
        <v>33</v>
      </c>
      <c r="C21" t="s">
        <v>43</v>
      </c>
      <c r="D21" s="1" t="s">
        <v>70</v>
      </c>
      <c r="E21" s="1" t="s">
        <v>71</v>
      </c>
      <c r="F21" s="3">
        <v>3</v>
      </c>
      <c r="G21" s="3">
        <v>2</v>
      </c>
      <c r="H21" s="3">
        <v>4</v>
      </c>
      <c r="I21" s="3">
        <f>Table13[[#This Row],[Capacity (1-4)]]*Table13[[#This Row],[Probability Rating (1-4)]]*Table13[[#This Row],[Severity Rating (1-4)]]</f>
        <v>24</v>
      </c>
      <c r="K21" s="1" t="s">
        <v>112</v>
      </c>
      <c r="L21" t="s">
        <v>16</v>
      </c>
      <c r="M21" s="1" t="s">
        <v>188</v>
      </c>
      <c r="N21" s="1" t="s">
        <v>184</v>
      </c>
      <c r="O21" s="1" t="s">
        <v>187</v>
      </c>
      <c r="P21" s="23">
        <v>44694</v>
      </c>
      <c r="Q21" s="2">
        <v>44317</v>
      </c>
    </row>
    <row r="22" spans="1:17" ht="75.75">
      <c r="A22" s="1" t="s">
        <v>72</v>
      </c>
      <c r="B22" t="s">
        <v>33</v>
      </c>
      <c r="C22" t="s">
        <v>21</v>
      </c>
      <c r="D22" s="1" t="s">
        <v>73</v>
      </c>
      <c r="E22" s="1" t="s">
        <v>74</v>
      </c>
      <c r="F22" s="3">
        <v>3</v>
      </c>
      <c r="G22" s="3">
        <v>1</v>
      </c>
      <c r="H22" s="3">
        <v>1</v>
      </c>
      <c r="I22" s="3">
        <f>Table13[[#This Row],[Capacity (1-4)]]*Table13[[#This Row],[Probability Rating (1-4)]]*Table13[[#This Row],[Severity Rating (1-4)]]</f>
        <v>3</v>
      </c>
      <c r="J22" s="1" t="s">
        <v>119</v>
      </c>
      <c r="K22" s="1" t="s">
        <v>113</v>
      </c>
      <c r="L22" t="s">
        <v>19</v>
      </c>
      <c r="M22"/>
      <c r="N22"/>
      <c r="O22"/>
      <c r="P22"/>
      <c r="Q22" s="2">
        <v>44317</v>
      </c>
    </row>
    <row r="23" spans="1:17" ht="75.75">
      <c r="A23" s="1" t="s">
        <v>75</v>
      </c>
      <c r="B23" t="s">
        <v>33</v>
      </c>
      <c r="C23" t="s">
        <v>76</v>
      </c>
      <c r="D23" s="1" t="s">
        <v>77</v>
      </c>
      <c r="E23" s="1" t="s">
        <v>78</v>
      </c>
      <c r="F23" s="3">
        <v>3</v>
      </c>
      <c r="G23" s="3">
        <v>1</v>
      </c>
      <c r="H23" s="3">
        <v>1</v>
      </c>
      <c r="I23" s="3">
        <f>Table13[[#This Row],[Capacity (1-4)]]*Table13[[#This Row],[Probability Rating (1-4)]]*Table13[[#This Row],[Severity Rating (1-4)]]</f>
        <v>3</v>
      </c>
      <c r="J23" s="1" t="s">
        <v>119</v>
      </c>
      <c r="K23" s="1" t="s">
        <v>114</v>
      </c>
      <c r="L23" t="s">
        <v>19</v>
      </c>
      <c r="M23"/>
      <c r="N23"/>
      <c r="O23"/>
      <c r="P23"/>
      <c r="Q23" s="2">
        <v>44317</v>
      </c>
    </row>
    <row r="24" spans="1:17" ht="60.75">
      <c r="A24" s="1" t="s">
        <v>79</v>
      </c>
      <c r="B24" t="s">
        <v>33</v>
      </c>
      <c r="C24" t="s">
        <v>76</v>
      </c>
      <c r="D24" s="1" t="s">
        <v>80</v>
      </c>
      <c r="E24" s="1" t="s">
        <v>81</v>
      </c>
      <c r="F24" s="3">
        <v>3</v>
      </c>
      <c r="G24" s="3">
        <v>2</v>
      </c>
      <c r="H24" s="3">
        <v>1</v>
      </c>
      <c r="I24" s="3">
        <f>Table13[[#This Row],[Capacity (1-4)]]*Table13[[#This Row],[Probability Rating (1-4)]]*Table13[[#This Row],[Severity Rating (1-4)]]</f>
        <v>6</v>
      </c>
      <c r="J24" s="1" t="s">
        <v>100</v>
      </c>
      <c r="K24" s="1" t="s">
        <v>115</v>
      </c>
      <c r="L24" t="s">
        <v>19</v>
      </c>
      <c r="M24"/>
      <c r="N24"/>
      <c r="O24"/>
      <c r="P24"/>
      <c r="Q24" s="2">
        <v>44317</v>
      </c>
    </row>
    <row r="25" spans="1:17" ht="60.75">
      <c r="A25" s="1" t="s">
        <v>82</v>
      </c>
      <c r="B25" t="s">
        <v>33</v>
      </c>
      <c r="C25" t="s">
        <v>83</v>
      </c>
      <c r="D25" s="1" t="s">
        <v>84</v>
      </c>
      <c r="E25" s="1" t="s">
        <v>85</v>
      </c>
      <c r="F25" s="3">
        <v>3</v>
      </c>
      <c r="G25" s="3">
        <v>1</v>
      </c>
      <c r="H25" s="3">
        <v>3</v>
      </c>
      <c r="I25" s="3">
        <f>Table13[[#This Row],[Capacity (1-4)]]*Table13[[#This Row],[Probability Rating (1-4)]]*Table13[[#This Row],[Severity Rating (1-4)]]</f>
        <v>9</v>
      </c>
      <c r="J25" s="1" t="s">
        <v>100</v>
      </c>
      <c r="K25" s="1" t="s">
        <v>116</v>
      </c>
      <c r="L25" t="s">
        <v>19</v>
      </c>
      <c r="M25"/>
      <c r="N25"/>
      <c r="O25"/>
      <c r="P25"/>
      <c r="Q25" s="2">
        <v>44317</v>
      </c>
    </row>
    <row r="26" spans="1:17" ht="45.75">
      <c r="A26" s="1" t="s">
        <v>86</v>
      </c>
      <c r="B26" t="s">
        <v>33</v>
      </c>
      <c r="C26" t="s">
        <v>43</v>
      </c>
      <c r="D26" s="1" t="s">
        <v>89</v>
      </c>
      <c r="E26" s="1" t="s">
        <v>87</v>
      </c>
      <c r="F26" s="3">
        <v>2</v>
      </c>
      <c r="G26" s="3">
        <v>2</v>
      </c>
      <c r="H26" s="3">
        <v>3</v>
      </c>
      <c r="I26" s="3">
        <f>Table13[[#This Row],[Capacity (1-4)]]*Table13[[#This Row],[Probability Rating (1-4)]]*Table13[[#This Row],[Severity Rating (1-4)]]</f>
        <v>12</v>
      </c>
      <c r="J26" s="1" t="s">
        <v>100</v>
      </c>
      <c r="K26" s="1" t="s">
        <v>117</v>
      </c>
      <c r="L26" t="s">
        <v>19</v>
      </c>
      <c r="M26"/>
      <c r="N26"/>
      <c r="O26"/>
      <c r="P26"/>
      <c r="Q26" s="2">
        <v>44317</v>
      </c>
    </row>
    <row r="27" spans="1:17" ht="60.75">
      <c r="A27" s="1" t="s">
        <v>88</v>
      </c>
      <c r="B27" t="s">
        <v>33</v>
      </c>
      <c r="C27" t="s">
        <v>21</v>
      </c>
      <c r="D27" s="1" t="s">
        <v>90</v>
      </c>
      <c r="E27" s="1" t="s">
        <v>38</v>
      </c>
      <c r="F27" s="3"/>
      <c r="G27" s="3"/>
      <c r="H27" s="3"/>
      <c r="I27" s="3">
        <f>Table13[[#This Row],[Capacity (1-4)]]*Table13[[#This Row],[Probability Rating (1-4)]]*Table13[[#This Row],[Severity Rating (1-4)]]</f>
        <v>0</v>
      </c>
      <c r="J27" s="1" t="s">
        <v>100</v>
      </c>
      <c r="K27" s="1" t="s">
        <v>118</v>
      </c>
      <c r="L27" t="s">
        <v>19</v>
      </c>
      <c r="M27"/>
      <c r="N27"/>
      <c r="O27"/>
      <c r="P27"/>
      <c r="Q27" s="2">
        <v>44317</v>
      </c>
    </row>
  </sheetData>
  <conditionalFormatting sqref="I1 I28:I1048576">
    <cfRule type="iconSet" priority="7">
      <iconSet reverse="1">
        <cfvo type="percent" val="0"/>
        <cfvo type="num" val="8"/>
        <cfvo type="num" val="17"/>
      </iconSet>
    </cfRule>
  </conditionalFormatting>
  <conditionalFormatting sqref="I2">
    <cfRule type="cellIs" dxfId="58" priority="4" operator="greaterThanOrEqual">
      <formula>17</formula>
    </cfRule>
    <cfRule type="cellIs" dxfId="57" priority="5" operator="between">
      <formula>8</formula>
      <formula>16</formula>
    </cfRule>
    <cfRule type="cellIs" dxfId="56" priority="6" operator="lessThanOrEqual">
      <formula>7</formula>
    </cfRule>
  </conditionalFormatting>
  <conditionalFormatting sqref="I3:I27">
    <cfRule type="cellIs" dxfId="55" priority="1" operator="greaterThanOrEqual">
      <formula>17</formula>
    </cfRule>
    <cfRule type="cellIs" dxfId="54" priority="2" operator="between">
      <formula>8</formula>
      <formula>16</formula>
    </cfRule>
    <cfRule type="cellIs" dxfId="53" priority="3" operator="lessThanOrEqual">
      <formula>7</formula>
    </cfRule>
  </conditionalFormatting>
  <pageMargins left="0.23622047244094491" right="0.23622047244094491" top="0.74803149606299213" bottom="0.74803149606299213" header="0.31496062992125984" footer="0.31496062992125984"/>
  <pageSetup paperSize="5" scale="40" fitToHeight="5" orientation="landscape"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7"/>
  <sheetViews>
    <sheetView showGridLines="0" topLeftCell="A4" workbookViewId="0">
      <selection activeCell="C23" sqref="C23"/>
    </sheetView>
  </sheetViews>
  <sheetFormatPr defaultRowHeight="15.75"/>
  <cols>
    <col min="1" max="1" width="3.85546875" customWidth="1"/>
    <col min="2" max="5" width="29.140625" style="9" customWidth="1"/>
    <col min="6" max="6" width="29.140625" style="10" customWidth="1"/>
    <col min="7" max="7" width="3.7109375" customWidth="1"/>
  </cols>
  <sheetData>
    <row r="2" spans="2:6" ht="24" thickBot="1">
      <c r="D2" s="15" t="s">
        <v>167</v>
      </c>
    </row>
    <row r="3" spans="2:6" thickBot="1">
      <c r="B3" s="4"/>
      <c r="C3" s="5" t="s">
        <v>124</v>
      </c>
      <c r="D3" s="5" t="s">
        <v>125</v>
      </c>
      <c r="E3" s="5" t="s">
        <v>126</v>
      </c>
      <c r="F3" s="5" t="s">
        <v>127</v>
      </c>
    </row>
    <row r="4" spans="2:6" ht="15">
      <c r="B4" s="6" t="s">
        <v>128</v>
      </c>
      <c r="C4" s="7" t="s">
        <v>130</v>
      </c>
      <c r="D4" s="8" t="s">
        <v>150</v>
      </c>
      <c r="E4" s="8" t="s">
        <v>151</v>
      </c>
      <c r="F4" s="7" t="s">
        <v>134</v>
      </c>
    </row>
    <row r="5" spans="2:6" s="13" customFormat="1" ht="60.75" thickBot="1">
      <c r="B5" s="11" t="s">
        <v>129</v>
      </c>
      <c r="C5" s="12" t="s">
        <v>131</v>
      </c>
      <c r="D5" s="12" t="s">
        <v>132</v>
      </c>
      <c r="E5" s="12" t="s">
        <v>133</v>
      </c>
      <c r="F5" s="12" t="s">
        <v>135</v>
      </c>
    </row>
    <row r="6" spans="2:6" ht="15">
      <c r="B6" s="6" t="s">
        <v>136</v>
      </c>
      <c r="C6" s="7" t="s">
        <v>138</v>
      </c>
      <c r="D6" s="8" t="s">
        <v>150</v>
      </c>
      <c r="E6" s="7" t="s">
        <v>141</v>
      </c>
      <c r="F6" s="7" t="s">
        <v>134</v>
      </c>
    </row>
    <row r="7" spans="2:6" s="13" customFormat="1" ht="45.75" thickBot="1">
      <c r="B7" s="11" t="s">
        <v>137</v>
      </c>
      <c r="C7" s="14" t="s">
        <v>139</v>
      </c>
      <c r="D7" s="12" t="s">
        <v>140</v>
      </c>
      <c r="E7" s="12" t="s">
        <v>142</v>
      </c>
      <c r="F7" s="12" t="s">
        <v>143</v>
      </c>
    </row>
    <row r="8" spans="2:6" ht="15">
      <c r="B8" s="6" t="s">
        <v>144</v>
      </c>
      <c r="C8" s="7" t="s">
        <v>138</v>
      </c>
      <c r="D8" s="8" t="s">
        <v>150</v>
      </c>
      <c r="E8" s="8" t="s">
        <v>151</v>
      </c>
      <c r="F8" s="8" t="s">
        <v>152</v>
      </c>
    </row>
    <row r="9" spans="2:6" s="13" customFormat="1" ht="120.75" thickBot="1">
      <c r="B9" s="11" t="s">
        <v>145</v>
      </c>
      <c r="C9" s="12" t="s">
        <v>146</v>
      </c>
      <c r="D9" s="12" t="s">
        <v>147</v>
      </c>
      <c r="E9" s="12" t="s">
        <v>148</v>
      </c>
      <c r="F9" s="12" t="s">
        <v>149</v>
      </c>
    </row>
    <row r="10" spans="2:6" ht="16.5" thickBot="1"/>
    <row r="11" spans="2:6" ht="14.45" customHeight="1">
      <c r="B11" s="34" t="s">
        <v>165</v>
      </c>
      <c r="C11" s="36" t="s">
        <v>169</v>
      </c>
      <c r="D11" s="38" t="s">
        <v>170</v>
      </c>
      <c r="E11" s="38" t="s">
        <v>168</v>
      </c>
      <c r="F11" s="40" t="s">
        <v>166</v>
      </c>
    </row>
    <row r="12" spans="2:6" thickBot="1">
      <c r="B12" s="35"/>
      <c r="C12" s="37"/>
      <c r="D12" s="39"/>
      <c r="E12" s="39"/>
      <c r="F12" s="41"/>
    </row>
    <row r="13" spans="2:6" ht="16.5" thickBot="1"/>
    <row r="14" spans="2:6" ht="15.95" customHeight="1" thickBot="1">
      <c r="B14" s="16" t="s">
        <v>153</v>
      </c>
      <c r="C14" s="17" t="s">
        <v>154</v>
      </c>
      <c r="D14" s="33" t="s">
        <v>155</v>
      </c>
      <c r="E14" s="33"/>
      <c r="F14" s="33"/>
    </row>
    <row r="15" spans="2:6" ht="30.6" customHeight="1" thickBot="1">
      <c r="B15" s="18" t="s">
        <v>156</v>
      </c>
      <c r="C15" s="19" t="s">
        <v>163</v>
      </c>
      <c r="D15" s="32" t="s">
        <v>157</v>
      </c>
      <c r="E15" s="32"/>
      <c r="F15" s="32"/>
    </row>
    <row r="16" spans="2:6" ht="30.6" customHeight="1" thickBot="1">
      <c r="B16" s="20" t="s">
        <v>158</v>
      </c>
      <c r="C16" s="19" t="s">
        <v>164</v>
      </c>
      <c r="D16" s="32" t="s">
        <v>159</v>
      </c>
      <c r="E16" s="32"/>
      <c r="F16" s="32"/>
    </row>
    <row r="17" spans="2:6" ht="30.6" customHeight="1" thickBot="1">
      <c r="B17" s="21" t="s">
        <v>160</v>
      </c>
      <c r="C17" s="22" t="s">
        <v>161</v>
      </c>
      <c r="D17" s="32" t="s">
        <v>162</v>
      </c>
      <c r="E17" s="32"/>
      <c r="F17" s="32"/>
    </row>
  </sheetData>
  <mergeCells count="9">
    <mergeCell ref="D15:F15"/>
    <mergeCell ref="D16:F16"/>
    <mergeCell ref="D17:F17"/>
    <mergeCell ref="D14:F14"/>
    <mergeCell ref="B11:B12"/>
    <mergeCell ref="C11:C12"/>
    <mergeCell ref="D11:D12"/>
    <mergeCell ref="F11:F12"/>
    <mergeCell ref="E11:E12"/>
  </mergeCells>
  <pageMargins left="0.70866141732283472" right="0.70866141732283472" top="0.74803149606299213" bottom="0.74803149606299213" header="0.31496062992125984" footer="0.31496062992125984"/>
  <pageSetup paperSize="5"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Q27"/>
  <sheetViews>
    <sheetView zoomScale="95" zoomScaleNormal="95" workbookViewId="0">
      <pane xSplit="1" ySplit="1" topLeftCell="B10" activePane="bottomRight" state="frozen"/>
      <selection pane="topRight" activeCell="B1" sqref="B1"/>
      <selection pane="bottomLeft" activeCell="A2" sqref="A2"/>
      <selection pane="bottomRight" activeCell="D19" sqref="D19"/>
    </sheetView>
  </sheetViews>
  <sheetFormatPr defaultRowHeight="15"/>
  <cols>
    <col min="1" max="1" width="31.140625" style="1" customWidth="1"/>
    <col min="2" max="2" width="16.85546875" customWidth="1"/>
    <col min="3" max="3" width="29.85546875" customWidth="1"/>
    <col min="4" max="4" width="57.85546875" style="1" customWidth="1"/>
    <col min="5" max="5" width="30.140625" style="1" customWidth="1"/>
    <col min="6" max="6" width="19.42578125" customWidth="1"/>
    <col min="7" max="7" width="21.140625" customWidth="1"/>
    <col min="8" max="8" width="17.140625" customWidth="1"/>
    <col min="9" max="9" width="15.7109375" customWidth="1"/>
    <col min="10" max="10" width="22.28515625" style="1" customWidth="1"/>
    <col min="11" max="11" width="38.42578125" style="1" customWidth="1"/>
    <col min="12" max="12" width="16.140625" style="1" customWidth="1"/>
    <col min="13" max="15" width="32.5703125" style="1" customWidth="1"/>
    <col min="16" max="16" width="32.5703125" style="23" customWidth="1"/>
    <col min="17" max="17" width="16.85546875" style="1" customWidth="1"/>
  </cols>
  <sheetData>
    <row r="1" spans="1:17">
      <c r="A1" s="1" t="s">
        <v>0</v>
      </c>
      <c r="B1" t="s">
        <v>1</v>
      </c>
      <c r="C1" t="s">
        <v>2</v>
      </c>
      <c r="D1" s="1" t="s">
        <v>3</v>
      </c>
      <c r="E1" s="1" t="s">
        <v>4</v>
      </c>
      <c r="F1" t="s">
        <v>5</v>
      </c>
      <c r="G1" t="s">
        <v>120</v>
      </c>
      <c r="H1" t="s">
        <v>121</v>
      </c>
      <c r="I1" t="s">
        <v>7</v>
      </c>
      <c r="J1" s="1" t="s">
        <v>8</v>
      </c>
      <c r="K1" s="1" t="s">
        <v>190</v>
      </c>
      <c r="L1" s="1" t="s">
        <v>9</v>
      </c>
      <c r="M1" s="1" t="s">
        <v>180</v>
      </c>
      <c r="N1" s="1" t="s">
        <v>181</v>
      </c>
      <c r="O1" s="1" t="s">
        <v>182</v>
      </c>
      <c r="P1" s="23" t="s">
        <v>186</v>
      </c>
      <c r="Q1" s="1" t="s">
        <v>10</v>
      </c>
    </row>
    <row r="2" spans="1:17" ht="45.75">
      <c r="A2" s="1" t="s">
        <v>11</v>
      </c>
      <c r="B2" t="s">
        <v>12</v>
      </c>
      <c r="C2" t="s">
        <v>13</v>
      </c>
      <c r="D2" s="1" t="s">
        <v>14</v>
      </c>
      <c r="E2" s="1" t="s">
        <v>15</v>
      </c>
      <c r="F2" s="3"/>
      <c r="G2" s="3"/>
      <c r="H2" s="3"/>
      <c r="I2" s="3">
        <f>Table1[[#This Row],[Controls Rating (1-4)]]*Table1[[#This Row],[Probability Rating (1-4)]]*Table1[[#This Row],[Severity Rating (1-4)]]</f>
        <v>0</v>
      </c>
    </row>
    <row r="3" spans="1:17" ht="60.75">
      <c r="A3" s="1" t="s">
        <v>17</v>
      </c>
      <c r="B3" t="s">
        <v>12</v>
      </c>
      <c r="C3" t="s">
        <v>13</v>
      </c>
      <c r="D3" s="1" t="s">
        <v>18</v>
      </c>
      <c r="E3" s="1" t="s">
        <v>15</v>
      </c>
      <c r="F3" s="3"/>
      <c r="G3" s="3"/>
      <c r="H3" s="3"/>
      <c r="I3" s="3">
        <f>Table1[[#This Row],[Controls Rating (1-4)]]*Table1[[#This Row],[Probability Rating (1-4)]]*Table1[[#This Row],[Severity Rating (1-4)]]</f>
        <v>0</v>
      </c>
    </row>
    <row r="4" spans="1:17" ht="75.75">
      <c r="A4" s="1" t="s">
        <v>20</v>
      </c>
      <c r="B4" t="s">
        <v>12</v>
      </c>
      <c r="C4" t="s">
        <v>21</v>
      </c>
      <c r="D4" s="1" t="s">
        <v>22</v>
      </c>
      <c r="E4" s="1" t="s">
        <v>15</v>
      </c>
      <c r="F4" s="3"/>
      <c r="G4" s="3"/>
      <c r="H4" s="3"/>
      <c r="I4" s="3">
        <f>Table1[[#This Row],[Controls Rating (1-4)]]*Table1[[#This Row],[Probability Rating (1-4)]]*Table1[[#This Row],[Severity Rating (1-4)]]</f>
        <v>0</v>
      </c>
    </row>
    <row r="5" spans="1:17" ht="60.75">
      <c r="A5" s="1" t="s">
        <v>23</v>
      </c>
      <c r="B5" t="s">
        <v>12</v>
      </c>
      <c r="C5" t="s">
        <v>13</v>
      </c>
      <c r="D5" s="1" t="s">
        <v>24</v>
      </c>
      <c r="E5" s="1" t="s">
        <v>15</v>
      </c>
      <c r="F5" s="3"/>
      <c r="G5" s="3"/>
      <c r="H5" s="3"/>
      <c r="I5" s="3">
        <f>Table1[[#This Row],[Controls Rating (1-4)]]*Table1[[#This Row],[Probability Rating (1-4)]]*Table1[[#This Row],[Severity Rating (1-4)]]</f>
        <v>0</v>
      </c>
    </row>
    <row r="6" spans="1:17" ht="60.75">
      <c r="A6" s="1" t="s">
        <v>25</v>
      </c>
      <c r="B6" t="s">
        <v>12</v>
      </c>
      <c r="C6" t="s">
        <v>21</v>
      </c>
      <c r="D6" s="1" t="s">
        <v>26</v>
      </c>
      <c r="E6" s="1" t="s">
        <v>27</v>
      </c>
      <c r="F6" s="3"/>
      <c r="G6" s="3"/>
      <c r="H6" s="3"/>
      <c r="I6" s="3">
        <f>Table1[[#This Row],[Controls Rating (1-4)]]*Table1[[#This Row],[Probability Rating (1-4)]]*Table1[[#This Row],[Severity Rating (1-4)]]</f>
        <v>0</v>
      </c>
    </row>
    <row r="7" spans="1:17" ht="75.75">
      <c r="A7" s="1" t="s">
        <v>28</v>
      </c>
      <c r="B7" t="s">
        <v>12</v>
      </c>
      <c r="C7" t="s">
        <v>29</v>
      </c>
      <c r="D7" s="1" t="s">
        <v>30</v>
      </c>
      <c r="E7" s="1" t="s">
        <v>31</v>
      </c>
      <c r="F7" s="3"/>
      <c r="G7" s="3"/>
      <c r="H7" s="3"/>
      <c r="I7" s="3">
        <f>Table1[[#This Row],[Controls Rating (1-4)]]*Table1[[#This Row],[Probability Rating (1-4)]]*Table1[[#This Row],[Severity Rating (1-4)]]</f>
        <v>0</v>
      </c>
    </row>
    <row r="8" spans="1:17" ht="45.75">
      <c r="A8" s="1" t="s">
        <v>32</v>
      </c>
      <c r="B8" t="s">
        <v>33</v>
      </c>
      <c r="C8" t="s">
        <v>21</v>
      </c>
      <c r="D8" s="1" t="s">
        <v>34</v>
      </c>
      <c r="E8" s="1" t="s">
        <v>35</v>
      </c>
      <c r="F8" s="3"/>
      <c r="G8" s="3"/>
      <c r="H8" s="3"/>
      <c r="I8" s="3">
        <f>Table1[[#This Row],[Controls Rating (1-4)]]*Table1[[#This Row],[Probability Rating (1-4)]]*Table1[[#This Row],[Severity Rating (1-4)]]</f>
        <v>0</v>
      </c>
    </row>
    <row r="9" spans="1:17" ht="60.75">
      <c r="A9" s="1" t="s">
        <v>36</v>
      </c>
      <c r="B9" t="s">
        <v>12</v>
      </c>
      <c r="C9" t="s">
        <v>21</v>
      </c>
      <c r="D9" s="1" t="s">
        <v>37</v>
      </c>
      <c r="E9" s="1" t="s">
        <v>38</v>
      </c>
      <c r="F9" s="3"/>
      <c r="G9" s="3"/>
      <c r="H9" s="3"/>
      <c r="I9" s="3">
        <f>Table1[[#This Row],[Controls Rating (1-4)]]*Table1[[#This Row],[Probability Rating (1-4)]]*Table1[[#This Row],[Severity Rating (1-4)]]</f>
        <v>0</v>
      </c>
    </row>
    <row r="10" spans="1:17" ht="45.75">
      <c r="A10" s="1" t="s">
        <v>39</v>
      </c>
      <c r="B10" t="s">
        <v>12</v>
      </c>
      <c r="C10" t="s">
        <v>21</v>
      </c>
      <c r="D10" s="1" t="s">
        <v>40</v>
      </c>
      <c r="E10" s="1" t="s">
        <v>41</v>
      </c>
      <c r="F10" s="3"/>
      <c r="G10" s="3"/>
      <c r="H10" s="3"/>
      <c r="I10" s="3">
        <f>Table1[[#This Row],[Controls Rating (1-4)]]*Table1[[#This Row],[Probability Rating (1-4)]]*Table1[[#This Row],[Severity Rating (1-4)]]</f>
        <v>0</v>
      </c>
    </row>
    <row r="11" spans="1:17" ht="90.75">
      <c r="A11" s="1" t="s">
        <v>42</v>
      </c>
      <c r="B11" t="s">
        <v>33</v>
      </c>
      <c r="C11" t="s">
        <v>43</v>
      </c>
      <c r="D11" s="1" t="s">
        <v>44</v>
      </c>
      <c r="E11" s="1" t="s">
        <v>45</v>
      </c>
      <c r="F11" s="3"/>
      <c r="G11" s="3"/>
      <c r="H11" s="3"/>
      <c r="I11" s="3">
        <f>Table1[[#This Row],[Controls Rating (1-4)]]*Table1[[#This Row],[Probability Rating (1-4)]]*Table1[[#This Row],[Severity Rating (1-4)]]</f>
        <v>0</v>
      </c>
    </row>
    <row r="12" spans="1:17" ht="45.75">
      <c r="A12" s="1" t="s">
        <v>46</v>
      </c>
      <c r="B12" t="s">
        <v>33</v>
      </c>
      <c r="C12" t="s">
        <v>43</v>
      </c>
      <c r="D12" s="1" t="s">
        <v>47</v>
      </c>
      <c r="E12" s="1" t="s">
        <v>48</v>
      </c>
      <c r="F12" s="3"/>
      <c r="G12" s="3"/>
      <c r="H12" s="3"/>
      <c r="I12" s="3">
        <f>Table1[[#This Row],[Controls Rating (1-4)]]*Table1[[#This Row],[Probability Rating (1-4)]]*Table1[[#This Row],[Severity Rating (1-4)]]</f>
        <v>0</v>
      </c>
    </row>
    <row r="13" spans="1:17" ht="30.75">
      <c r="A13" s="1" t="s">
        <v>49</v>
      </c>
      <c r="B13" t="s">
        <v>33</v>
      </c>
      <c r="C13" t="s">
        <v>43</v>
      </c>
      <c r="D13" s="1" t="s">
        <v>50</v>
      </c>
      <c r="E13" s="1" t="s">
        <v>35</v>
      </c>
      <c r="F13" s="3"/>
      <c r="G13" s="3"/>
      <c r="H13" s="3"/>
      <c r="I13" s="3">
        <f>Table1[[#This Row],[Controls Rating (1-4)]]*Table1[[#This Row],[Probability Rating (1-4)]]*Table1[[#This Row],[Severity Rating (1-4)]]</f>
        <v>0</v>
      </c>
    </row>
    <row r="14" spans="1:17" ht="30.75">
      <c r="A14" s="1" t="s">
        <v>51</v>
      </c>
      <c r="B14" t="s">
        <v>33</v>
      </c>
      <c r="C14" t="s">
        <v>43</v>
      </c>
      <c r="D14" s="1" t="s">
        <v>52</v>
      </c>
      <c r="E14" s="1" t="s">
        <v>15</v>
      </c>
      <c r="F14" s="3"/>
      <c r="G14" s="3"/>
      <c r="H14" s="3"/>
      <c r="I14" s="3">
        <f>Table1[[#This Row],[Controls Rating (1-4)]]*Table1[[#This Row],[Probability Rating (1-4)]]*Table1[[#This Row],[Severity Rating (1-4)]]</f>
        <v>0</v>
      </c>
    </row>
    <row r="15" spans="1:17" ht="45.75">
      <c r="A15" s="1" t="s">
        <v>53</v>
      </c>
      <c r="B15" t="s">
        <v>33</v>
      </c>
      <c r="C15" t="s">
        <v>43</v>
      </c>
      <c r="D15" s="1" t="s">
        <v>54</v>
      </c>
      <c r="E15" s="1" t="s">
        <v>55</v>
      </c>
      <c r="F15" s="3"/>
      <c r="G15" s="3"/>
      <c r="H15" s="3"/>
      <c r="I15" s="3">
        <f>Table1[[#This Row],[Controls Rating (1-4)]]*Table1[[#This Row],[Probability Rating (1-4)]]*Table1[[#This Row],[Severity Rating (1-4)]]</f>
        <v>0</v>
      </c>
    </row>
    <row r="16" spans="1:17" ht="90.75">
      <c r="A16" s="1" t="s">
        <v>56</v>
      </c>
      <c r="B16" t="s">
        <v>33</v>
      </c>
      <c r="C16" t="s">
        <v>29</v>
      </c>
      <c r="D16" s="1" t="s">
        <v>57</v>
      </c>
      <c r="E16" s="1" t="s">
        <v>58</v>
      </c>
      <c r="F16" s="3"/>
      <c r="G16" s="3"/>
      <c r="H16" s="3"/>
      <c r="I16" s="3">
        <f>Table1[[#This Row],[Controls Rating (1-4)]]*Table1[[#This Row],[Probability Rating (1-4)]]*Table1[[#This Row],[Severity Rating (1-4)]]</f>
        <v>0</v>
      </c>
    </row>
    <row r="17" spans="1:9" ht="45.75">
      <c r="A17" s="1" t="s">
        <v>59</v>
      </c>
      <c r="B17" t="s">
        <v>33</v>
      </c>
      <c r="C17" t="s">
        <v>21</v>
      </c>
      <c r="D17" s="1" t="s">
        <v>91</v>
      </c>
      <c r="E17" s="1" t="s">
        <v>38</v>
      </c>
      <c r="F17" s="3"/>
      <c r="G17" s="3"/>
      <c r="H17" s="3"/>
      <c r="I17" s="3">
        <f>Table1[[#This Row],[Controls Rating (1-4)]]*Table1[[#This Row],[Probability Rating (1-4)]]*Table1[[#This Row],[Severity Rating (1-4)]]</f>
        <v>0</v>
      </c>
    </row>
    <row r="18" spans="1:9" ht="75.75">
      <c r="A18" s="1" t="s">
        <v>60</v>
      </c>
      <c r="B18" t="s">
        <v>33</v>
      </c>
      <c r="C18" t="s">
        <v>43</v>
      </c>
      <c r="D18" s="1" t="s">
        <v>61</v>
      </c>
      <c r="E18" s="1" t="s">
        <v>62</v>
      </c>
      <c r="F18" s="3"/>
      <c r="G18" s="3"/>
      <c r="H18" s="3"/>
      <c r="I18" s="3">
        <f>Table1[[#This Row],[Controls Rating (1-4)]]*Table1[[#This Row],[Probability Rating (1-4)]]*Table1[[#This Row],[Severity Rating (1-4)]]</f>
        <v>0</v>
      </c>
    </row>
    <row r="19" spans="1:9" ht="90.75">
      <c r="A19" s="1" t="s">
        <v>63</v>
      </c>
      <c r="B19" t="s">
        <v>33</v>
      </c>
      <c r="C19" t="s">
        <v>43</v>
      </c>
      <c r="D19" s="31" t="s">
        <v>195</v>
      </c>
      <c r="E19" s="1" t="s">
        <v>64</v>
      </c>
      <c r="F19" s="3"/>
      <c r="G19" s="3"/>
      <c r="H19" s="3"/>
      <c r="I19" s="3">
        <f>Table1[[#This Row],[Controls Rating (1-4)]]*Table1[[#This Row],[Probability Rating (1-4)]]*Table1[[#This Row],[Severity Rating (1-4)]]</f>
        <v>0</v>
      </c>
    </row>
    <row r="20" spans="1:9" ht="45.75">
      <c r="A20" s="1" t="s">
        <v>65</v>
      </c>
      <c r="B20" t="s">
        <v>33</v>
      </c>
      <c r="C20" t="s">
        <v>66</v>
      </c>
      <c r="D20" s="1" t="s">
        <v>67</v>
      </c>
      <c r="E20" s="1" t="s">
        <v>68</v>
      </c>
      <c r="F20" s="3"/>
      <c r="G20" s="3"/>
      <c r="H20" s="3"/>
      <c r="I20" s="3">
        <f>Table1[[#This Row],[Controls Rating (1-4)]]*Table1[[#This Row],[Probability Rating (1-4)]]*Table1[[#This Row],[Severity Rating (1-4)]]</f>
        <v>0</v>
      </c>
    </row>
    <row r="21" spans="1:9" ht="45.75">
      <c r="A21" s="1" t="s">
        <v>69</v>
      </c>
      <c r="B21" t="s">
        <v>33</v>
      </c>
      <c r="C21" t="s">
        <v>43</v>
      </c>
      <c r="D21" s="1" t="s">
        <v>70</v>
      </c>
      <c r="E21" s="1" t="s">
        <v>71</v>
      </c>
      <c r="F21" s="3"/>
      <c r="G21" s="3"/>
      <c r="H21" s="3"/>
      <c r="I21" s="3">
        <f>Table1[[#This Row],[Controls Rating (1-4)]]*Table1[[#This Row],[Probability Rating (1-4)]]*Table1[[#This Row],[Severity Rating (1-4)]]</f>
        <v>0</v>
      </c>
    </row>
    <row r="22" spans="1:9" ht="45.75">
      <c r="A22" s="1" t="s">
        <v>72</v>
      </c>
      <c r="B22" t="s">
        <v>33</v>
      </c>
      <c r="C22" t="s">
        <v>21</v>
      </c>
      <c r="D22" s="1" t="s">
        <v>73</v>
      </c>
      <c r="E22" s="1" t="s">
        <v>74</v>
      </c>
      <c r="F22" s="3"/>
      <c r="G22" s="3"/>
      <c r="H22" s="3"/>
      <c r="I22" s="3">
        <f>Table1[[#This Row],[Controls Rating (1-4)]]*Table1[[#This Row],[Probability Rating (1-4)]]*Table1[[#This Row],[Severity Rating (1-4)]]</f>
        <v>0</v>
      </c>
    </row>
    <row r="23" spans="1:9" ht="30.75">
      <c r="A23" s="1" t="s">
        <v>75</v>
      </c>
      <c r="B23" t="s">
        <v>33</v>
      </c>
      <c r="C23" t="s">
        <v>76</v>
      </c>
      <c r="D23" s="1" t="s">
        <v>77</v>
      </c>
      <c r="E23" s="1" t="s">
        <v>78</v>
      </c>
      <c r="F23" s="3"/>
      <c r="G23" s="3"/>
      <c r="H23" s="3"/>
      <c r="I23" s="3">
        <f>Table1[[#This Row],[Controls Rating (1-4)]]*Table1[[#This Row],[Probability Rating (1-4)]]*Table1[[#This Row],[Severity Rating (1-4)]]</f>
        <v>0</v>
      </c>
    </row>
    <row r="24" spans="1:9" ht="60.75">
      <c r="A24" s="1" t="s">
        <v>79</v>
      </c>
      <c r="B24" t="s">
        <v>33</v>
      </c>
      <c r="C24" t="s">
        <v>76</v>
      </c>
      <c r="D24" s="1" t="s">
        <v>80</v>
      </c>
      <c r="E24" s="1" t="s">
        <v>81</v>
      </c>
      <c r="F24" s="3"/>
      <c r="G24" s="3"/>
      <c r="H24" s="3"/>
      <c r="I24" s="3">
        <f>Table1[[#This Row],[Controls Rating (1-4)]]*Table1[[#This Row],[Probability Rating (1-4)]]*Table1[[#This Row],[Severity Rating (1-4)]]</f>
        <v>0</v>
      </c>
    </row>
    <row r="25" spans="1:9" ht="60.75">
      <c r="A25" s="1" t="s">
        <v>82</v>
      </c>
      <c r="B25" t="s">
        <v>33</v>
      </c>
      <c r="C25" t="s">
        <v>83</v>
      </c>
      <c r="D25" s="1" t="s">
        <v>84</v>
      </c>
      <c r="E25" s="1" t="s">
        <v>85</v>
      </c>
      <c r="F25" s="3"/>
      <c r="G25" s="3"/>
      <c r="H25" s="3"/>
      <c r="I25" s="3">
        <f>Table1[[#This Row],[Controls Rating (1-4)]]*Table1[[#This Row],[Probability Rating (1-4)]]*Table1[[#This Row],[Severity Rating (1-4)]]</f>
        <v>0</v>
      </c>
    </row>
    <row r="26" spans="1:9" ht="45.75">
      <c r="A26" s="1" t="s">
        <v>86</v>
      </c>
      <c r="B26" t="s">
        <v>33</v>
      </c>
      <c r="C26" t="s">
        <v>43</v>
      </c>
      <c r="D26" s="1" t="s">
        <v>89</v>
      </c>
      <c r="E26" s="1" t="s">
        <v>87</v>
      </c>
      <c r="F26" s="3"/>
      <c r="G26" s="3"/>
      <c r="H26" s="3"/>
      <c r="I26" s="3">
        <f>Table1[[#This Row],[Controls Rating (1-4)]]*Table1[[#This Row],[Probability Rating (1-4)]]*Table1[[#This Row],[Severity Rating (1-4)]]</f>
        <v>0</v>
      </c>
    </row>
    <row r="27" spans="1:9" ht="30.75">
      <c r="A27" s="1" t="s">
        <v>88</v>
      </c>
      <c r="B27" t="s">
        <v>33</v>
      </c>
      <c r="C27" t="s">
        <v>21</v>
      </c>
      <c r="D27" s="1" t="s">
        <v>90</v>
      </c>
      <c r="E27" s="1" t="s">
        <v>38</v>
      </c>
      <c r="F27" s="3"/>
      <c r="G27" s="3"/>
      <c r="H27" s="3"/>
      <c r="I27" s="3">
        <f>Table1[[#This Row],[Controls Rating (1-4)]]*Table1[[#This Row],[Probability Rating (1-4)]]*Table1[[#This Row],[Severity Rating (1-4)]]</f>
        <v>0</v>
      </c>
    </row>
  </sheetData>
  <conditionalFormatting sqref="I2:I27">
    <cfRule type="cellIs" dxfId="43" priority="1" operator="greaterThanOrEqual">
      <formula>17</formula>
    </cfRule>
    <cfRule type="cellIs" dxfId="42" priority="2" operator="between">
      <formula>8</formula>
      <formula>16</formula>
    </cfRule>
    <cfRule type="cellIs" dxfId="41" priority="3" operator="lessThanOrEqual">
      <formula>7</formula>
    </cfRule>
  </conditionalFormatting>
  <pageMargins left="0.70866141732283472" right="0.70866141732283472" top="0.74803149606299213" bottom="0.74803149606299213" header="0.31496062992125984" footer="0.31496062992125984"/>
  <pageSetup paperSize="5" scale="34" fitToHeight="3" orientation="landscape"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7"/>
  <sheetViews>
    <sheetView showGridLines="0" zoomScale="85" zoomScaleNormal="85" workbookViewId="0">
      <selection activeCell="I1" sqref="I1"/>
    </sheetView>
  </sheetViews>
  <sheetFormatPr defaultRowHeight="15"/>
  <cols>
    <col min="1" max="1" width="31.140625" style="1" customWidth="1"/>
    <col min="2" max="2" width="16.85546875" customWidth="1"/>
    <col min="3" max="3" width="29.85546875" customWidth="1"/>
    <col min="4" max="4" width="30.140625" style="1" customWidth="1"/>
    <col min="5" max="5" width="19.42578125" customWidth="1"/>
    <col min="6" max="6" width="21.140625" customWidth="1"/>
    <col min="7" max="7" width="17.140625" customWidth="1"/>
    <col min="8" max="8" width="15.7109375" customWidth="1"/>
    <col min="9" max="9" width="22.28515625" customWidth="1"/>
    <col min="10" max="10" width="38.42578125" customWidth="1"/>
    <col min="11" max="11" width="16.140625" customWidth="1"/>
    <col min="12" max="12" width="16.85546875" customWidth="1"/>
  </cols>
  <sheetData>
    <row r="1" spans="1:12">
      <c r="A1" s="1" t="s">
        <v>0</v>
      </c>
      <c r="B1" t="s">
        <v>1</v>
      </c>
      <c r="C1" t="s">
        <v>2</v>
      </c>
      <c r="D1" s="1" t="s">
        <v>4</v>
      </c>
      <c r="E1" t="s">
        <v>5</v>
      </c>
      <c r="F1" t="s">
        <v>120</v>
      </c>
      <c r="G1" t="s">
        <v>121</v>
      </c>
      <c r="H1" t="s">
        <v>7</v>
      </c>
      <c r="I1" t="s">
        <v>8</v>
      </c>
      <c r="J1" t="s">
        <v>190</v>
      </c>
      <c r="K1" t="s">
        <v>9</v>
      </c>
      <c r="L1" t="s">
        <v>10</v>
      </c>
    </row>
    <row r="2" spans="1:12" ht="18.75">
      <c r="A2" s="1" t="str">
        <f>Table1[[#This Row],[Work Condition or Setting]]</f>
        <v>Parking Lots</v>
      </c>
      <c r="B2" t="str">
        <f>Table1[[#This Row],[Area of Risk]]</f>
        <v>Location</v>
      </c>
      <c r="C2" t="str">
        <f>Table1[[#This Row],[Type of Violence (hazard source)]]</f>
        <v>All Types</v>
      </c>
      <c r="D2" s="1" t="str">
        <f>Table1[[#This Row],[Those potentially affected]]</f>
        <v>All Workers</v>
      </c>
      <c r="E2" s="3">
        <f>Table1[[#This Row],[Severity Rating (1-4)]]</f>
        <v>0</v>
      </c>
      <c r="F2" s="3">
        <f>Table1[[#This Row],[Probability Rating (1-4)]]</f>
        <v>0</v>
      </c>
      <c r="G2" s="3">
        <f>Table1[[#This Row],[Controls Rating (1-4)]]</f>
        <v>0</v>
      </c>
      <c r="H2" s="3">
        <f>Table1[[#This Row],[Total Risk Score]]</f>
        <v>0</v>
      </c>
      <c r="I2">
        <f>Table1[[#This Row],[Controls In Place]]</f>
        <v>0</v>
      </c>
      <c r="J2">
        <f>Table1[[#This Row],[Description of Controls]]</f>
        <v>0</v>
      </c>
      <c r="K2">
        <f>Table1[[#This Row],[Action Required]]</f>
        <v>0</v>
      </c>
      <c r="L2">
        <f>Table1[[#This Row],[Last Review Date]]</f>
        <v>0</v>
      </c>
    </row>
    <row r="3" spans="1:12" ht="18.75">
      <c r="A3" s="1" t="str">
        <f>Table1[[#This Row],[Work Condition or Setting]]</f>
        <v>Building Interior</v>
      </c>
      <c r="B3" t="str">
        <f>Table1[[#This Row],[Area of Risk]]</f>
        <v>Location</v>
      </c>
      <c r="C3" t="str">
        <f>Table1[[#This Row],[Type of Violence (hazard source)]]</f>
        <v>All Types</v>
      </c>
      <c r="D3" s="1" t="str">
        <f>Table1[[#This Row],[Those potentially affected]]</f>
        <v>All Workers</v>
      </c>
      <c r="E3" s="3">
        <f>Table1[[#This Row],[Severity Rating (1-4)]]</f>
        <v>0</v>
      </c>
      <c r="F3" s="3">
        <f>Table1[[#This Row],[Probability Rating (1-4)]]</f>
        <v>0</v>
      </c>
      <c r="G3" s="3">
        <f>Table1[[#This Row],[Controls Rating (1-4)]]</f>
        <v>0</v>
      </c>
      <c r="H3" s="3">
        <f>Table1[[#This Row],[Total Risk Score]]</f>
        <v>0</v>
      </c>
      <c r="I3">
        <f>Table1[[#This Row],[Controls In Place]]</f>
        <v>0</v>
      </c>
      <c r="J3">
        <f>Table1[[#This Row],[Description of Controls]]</f>
        <v>0</v>
      </c>
      <c r="K3">
        <f>Table1[[#This Row],[Action Required]]</f>
        <v>0</v>
      </c>
      <c r="L3">
        <f>Table1[[#This Row],[Last Review Date]]</f>
        <v>0</v>
      </c>
    </row>
    <row r="4" spans="1:12" ht="18.75">
      <c r="A4" s="1" t="str">
        <f>Table1[[#This Row],[Work Condition or Setting]]</f>
        <v>Surrounding Community</v>
      </c>
      <c r="B4" t="str">
        <f>Table1[[#This Row],[Area of Risk]]</f>
        <v>Location</v>
      </c>
      <c r="C4" t="str">
        <f>Table1[[#This Row],[Type of Violence (hazard source)]]</f>
        <v>Type I, Type II</v>
      </c>
      <c r="D4" s="1" t="str">
        <f>Table1[[#This Row],[Those potentially affected]]</f>
        <v>All Workers</v>
      </c>
      <c r="E4" s="3">
        <f>Table1[[#This Row],[Severity Rating (1-4)]]</f>
        <v>0</v>
      </c>
      <c r="F4" s="3">
        <f>Table1[[#This Row],[Probability Rating (1-4)]]</f>
        <v>0</v>
      </c>
      <c r="G4" s="3">
        <f>Table1[[#This Row],[Controls Rating (1-4)]]</f>
        <v>0</v>
      </c>
      <c r="H4" s="3">
        <f>Table1[[#This Row],[Total Risk Score]]</f>
        <v>0</v>
      </c>
      <c r="I4">
        <f>Table1[[#This Row],[Controls In Place]]</f>
        <v>0</v>
      </c>
      <c r="J4">
        <f>Table1[[#This Row],[Description of Controls]]</f>
        <v>0</v>
      </c>
      <c r="K4">
        <f>Table1[[#This Row],[Action Required]]</f>
        <v>0</v>
      </c>
      <c r="L4">
        <f>Table1[[#This Row],[Last Review Date]]</f>
        <v>0</v>
      </c>
    </row>
    <row r="5" spans="1:12" ht="18.75">
      <c r="A5" s="1" t="str">
        <f>Table1[[#This Row],[Work Condition or Setting]]</f>
        <v>Access points</v>
      </c>
      <c r="B5" t="str">
        <f>Table1[[#This Row],[Area of Risk]]</f>
        <v>Location</v>
      </c>
      <c r="C5" t="str">
        <f>Table1[[#This Row],[Type of Violence (hazard source)]]</f>
        <v>All Types</v>
      </c>
      <c r="D5" s="1" t="str">
        <f>Table1[[#This Row],[Those potentially affected]]</f>
        <v>All Workers</v>
      </c>
      <c r="E5" s="3">
        <f>Table1[[#This Row],[Severity Rating (1-4)]]</f>
        <v>0</v>
      </c>
      <c r="F5" s="3">
        <f>Table1[[#This Row],[Probability Rating (1-4)]]</f>
        <v>0</v>
      </c>
      <c r="G5" s="3">
        <f>Table1[[#This Row],[Controls Rating (1-4)]]</f>
        <v>0</v>
      </c>
      <c r="H5" s="3">
        <f>Table1[[#This Row],[Total Risk Score]]</f>
        <v>0</v>
      </c>
      <c r="I5">
        <f>Table1[[#This Row],[Controls In Place]]</f>
        <v>0</v>
      </c>
      <c r="J5">
        <f>Table1[[#This Row],[Description of Controls]]</f>
        <v>0</v>
      </c>
      <c r="K5">
        <f>Table1[[#This Row],[Action Required]]</f>
        <v>0</v>
      </c>
      <c r="L5">
        <f>Table1[[#This Row],[Last Review Date]]</f>
        <v>0</v>
      </c>
    </row>
    <row r="6" spans="1:12" ht="45.75">
      <c r="A6" s="1" t="str">
        <f>Table1[[#This Row],[Work Condition or Setting]]</f>
        <v>Members of the public known or unknown at reception</v>
      </c>
      <c r="B6" t="str">
        <f>Table1[[#This Row],[Area of Risk]]</f>
        <v>Location</v>
      </c>
      <c r="C6" t="str">
        <f>Table1[[#This Row],[Type of Violence (hazard source)]]</f>
        <v>Type I, Type II</v>
      </c>
      <c r="D6" s="1" t="str">
        <f>Table1[[#This Row],[Those potentially affected]]</f>
        <v>Child and Youth Worker, Manager, Office Staff, Principal/Vice Principal</v>
      </c>
      <c r="E6" s="3">
        <f>Table1[[#This Row],[Severity Rating (1-4)]]</f>
        <v>0</v>
      </c>
      <c r="F6" s="3">
        <f>Table1[[#This Row],[Probability Rating (1-4)]]</f>
        <v>0</v>
      </c>
      <c r="G6" s="3">
        <f>Table1[[#This Row],[Controls Rating (1-4)]]</f>
        <v>0</v>
      </c>
      <c r="H6" s="3">
        <f>Table1[[#This Row],[Total Risk Score]]</f>
        <v>0</v>
      </c>
      <c r="I6">
        <f>Table1[[#This Row],[Controls In Place]]</f>
        <v>0</v>
      </c>
      <c r="J6">
        <f>Table1[[#This Row],[Description of Controls]]</f>
        <v>0</v>
      </c>
      <c r="K6">
        <f>Table1[[#This Row],[Action Required]]</f>
        <v>0</v>
      </c>
      <c r="L6">
        <f>Table1[[#This Row],[Last Review Date]]</f>
        <v>0</v>
      </c>
    </row>
    <row r="7" spans="1:12" ht="75.75">
      <c r="A7" s="1" t="str">
        <f>Table1[[#This Row],[Work Condition or Setting]]</f>
        <v>Learning spaces</v>
      </c>
      <c r="B7" t="str">
        <f>Table1[[#This Row],[Area of Risk]]</f>
        <v>Location</v>
      </c>
      <c r="C7" t="str">
        <f>Table1[[#This Row],[Type of Violence (hazard source)]]</f>
        <v>Type I</v>
      </c>
      <c r="D7" s="1" t="str">
        <f>Table1[[#This Row],[Those potentially affected]]</f>
        <v>Child and Youth Worker, Counselor/Specialist, Educational Assistant, Principal/Vice Principal, Teacher</v>
      </c>
      <c r="E7" s="3">
        <f>Table1[[#This Row],[Severity Rating (1-4)]]</f>
        <v>0</v>
      </c>
      <c r="F7" s="3">
        <f>Table1[[#This Row],[Probability Rating (1-4)]]</f>
        <v>0</v>
      </c>
      <c r="G7" s="3">
        <f>Table1[[#This Row],[Controls Rating (1-4)]]</f>
        <v>0</v>
      </c>
      <c r="H7" s="3">
        <f>Table1[[#This Row],[Total Risk Score]]</f>
        <v>0</v>
      </c>
      <c r="I7">
        <f>Table1[[#This Row],[Controls In Place]]</f>
        <v>0</v>
      </c>
      <c r="J7">
        <f>Table1[[#This Row],[Description of Controls]]</f>
        <v>0</v>
      </c>
      <c r="K7">
        <f>Table1[[#This Row],[Action Required]]</f>
        <v>0</v>
      </c>
      <c r="L7">
        <f>Table1[[#This Row],[Last Review Date]]</f>
        <v>0</v>
      </c>
    </row>
    <row r="8" spans="1:12" ht="30.75">
      <c r="A8" s="1" t="str">
        <f>Table1[[#This Row],[Work Condition or Setting]]</f>
        <v>Buses and Car Transportation</v>
      </c>
      <c r="B8" t="str">
        <f>Table1[[#This Row],[Area of Risk]]</f>
        <v>Circumstance</v>
      </c>
      <c r="C8" t="str">
        <f>Table1[[#This Row],[Type of Violence (hazard source)]]</f>
        <v>Type I, Type II</v>
      </c>
      <c r="D8" s="1" t="str">
        <f>Table1[[#This Row],[Those potentially affected]]</f>
        <v>Child and Youth Worker, Driver, Educational Assistant</v>
      </c>
      <c r="E8" s="3">
        <f>Table1[[#This Row],[Severity Rating (1-4)]]</f>
        <v>0</v>
      </c>
      <c r="F8" s="3">
        <f>Table1[[#This Row],[Probability Rating (1-4)]]</f>
        <v>0</v>
      </c>
      <c r="G8" s="3">
        <f>Table1[[#This Row],[Controls Rating (1-4)]]</f>
        <v>0</v>
      </c>
      <c r="H8" s="3">
        <f>Table1[[#This Row],[Total Risk Score]]</f>
        <v>0</v>
      </c>
      <c r="I8">
        <f>Table1[[#This Row],[Controls In Place]]</f>
        <v>0</v>
      </c>
      <c r="J8">
        <f>Table1[[#This Row],[Description of Controls]]</f>
        <v>0</v>
      </c>
      <c r="K8">
        <f>Table1[[#This Row],[Action Required]]</f>
        <v>0</v>
      </c>
      <c r="L8">
        <f>Table1[[#This Row],[Last Review Date]]</f>
        <v>0</v>
      </c>
    </row>
    <row r="9" spans="1:12" ht="30.75">
      <c r="A9" s="1" t="str">
        <f>Table1[[#This Row],[Work Condition or Setting]]</f>
        <v>Portable Teaching Units</v>
      </c>
      <c r="B9" t="str">
        <f>Table1[[#This Row],[Area of Risk]]</f>
        <v>Location</v>
      </c>
      <c r="C9" t="str">
        <f>Table1[[#This Row],[Type of Violence (hazard source)]]</f>
        <v>Type I, Type II</v>
      </c>
      <c r="D9" s="1" t="str">
        <f>Table1[[#This Row],[Those potentially affected]]</f>
        <v>Child and Youth Worker, Educational Assistant, Teacher</v>
      </c>
      <c r="E9" s="3">
        <f>Table1[[#This Row],[Severity Rating (1-4)]]</f>
        <v>0</v>
      </c>
      <c r="F9" s="3">
        <f>Table1[[#This Row],[Probability Rating (1-4)]]</f>
        <v>0</v>
      </c>
      <c r="G9" s="3">
        <f>Table1[[#This Row],[Controls Rating (1-4)]]</f>
        <v>0</v>
      </c>
      <c r="H9" s="3">
        <f>Table1[[#This Row],[Total Risk Score]]</f>
        <v>0</v>
      </c>
      <c r="I9">
        <f>Table1[[#This Row],[Controls In Place]]</f>
        <v>0</v>
      </c>
      <c r="J9">
        <f>Table1[[#This Row],[Description of Controls]]</f>
        <v>0</v>
      </c>
      <c r="K9">
        <f>Table1[[#This Row],[Action Required]]</f>
        <v>0</v>
      </c>
      <c r="L9">
        <f>Table1[[#This Row],[Last Review Date]]</f>
        <v>0</v>
      </c>
    </row>
    <row r="10" spans="1:12" ht="30.75">
      <c r="A10" s="1" t="str">
        <f>Table1[[#This Row],[Work Condition or Setting]]</f>
        <v>Trade shops, Bus depots, Storage lots</v>
      </c>
      <c r="B10" t="str">
        <f>Table1[[#This Row],[Area of Risk]]</f>
        <v>Location</v>
      </c>
      <c r="C10" t="str">
        <f>Table1[[#This Row],[Type of Violence (hazard source)]]</f>
        <v>Type I, Type II</v>
      </c>
      <c r="D10" s="1" t="str">
        <f>Table1[[#This Row],[Those potentially affected]]</f>
        <v>Custodians, Driver, Manager, Office Staff, Trades Persons</v>
      </c>
      <c r="E10" s="3">
        <f>Table1[[#This Row],[Severity Rating (1-4)]]</f>
        <v>0</v>
      </c>
      <c r="F10" s="3">
        <f>Table1[[#This Row],[Probability Rating (1-4)]]</f>
        <v>0</v>
      </c>
      <c r="G10" s="3">
        <f>Table1[[#This Row],[Controls Rating (1-4)]]</f>
        <v>0</v>
      </c>
      <c r="H10" s="3">
        <f>Table1[[#This Row],[Total Risk Score]]</f>
        <v>0</v>
      </c>
      <c r="I10">
        <f>Table1[[#This Row],[Controls In Place]]</f>
        <v>0</v>
      </c>
      <c r="J10">
        <f>Table1[[#This Row],[Description of Controls]]</f>
        <v>0</v>
      </c>
      <c r="K10">
        <f>Table1[[#This Row],[Action Required]]</f>
        <v>0</v>
      </c>
      <c r="L10">
        <f>Table1[[#This Row],[Last Review Date]]</f>
        <v>0</v>
      </c>
    </row>
    <row r="11" spans="1:12" ht="60.75">
      <c r="A11" s="1" t="str">
        <f>Table1[[#This Row],[Work Condition or Setting]]</f>
        <v>Student dysregulation</v>
      </c>
      <c r="B11" t="str">
        <f>Table1[[#This Row],[Area of Risk]]</f>
        <v>Circumstance</v>
      </c>
      <c r="C11" t="str">
        <f>Table1[[#This Row],[Type of Violence (hazard source)]]</f>
        <v>Type II</v>
      </c>
      <c r="D11" s="1" t="str">
        <f>Table1[[#This Row],[Those potentially affected]]</f>
        <v>Child and Youth Worker, Driver, Educational Assistant, Principal/Vice Principal, Teacher</v>
      </c>
      <c r="E11" s="3">
        <f>Table1[[#This Row],[Severity Rating (1-4)]]</f>
        <v>0</v>
      </c>
      <c r="F11" s="3">
        <f>Table1[[#This Row],[Probability Rating (1-4)]]</f>
        <v>0</v>
      </c>
      <c r="G11" s="3">
        <f>Table1[[#This Row],[Controls Rating (1-4)]]</f>
        <v>0</v>
      </c>
      <c r="H11" s="3">
        <f>Table1[[#This Row],[Total Risk Score]]</f>
        <v>0</v>
      </c>
      <c r="I11">
        <f>Table1[[#This Row],[Controls In Place]]</f>
        <v>0</v>
      </c>
      <c r="J11">
        <f>Table1[[#This Row],[Description of Controls]]</f>
        <v>0</v>
      </c>
      <c r="K11">
        <f>Table1[[#This Row],[Action Required]]</f>
        <v>0</v>
      </c>
      <c r="L11">
        <f>Table1[[#This Row],[Last Review Date]]</f>
        <v>0</v>
      </c>
    </row>
    <row r="12" spans="1:12" ht="45.75">
      <c r="A12" s="1" t="str">
        <f>Table1[[#This Row],[Work Condition or Setting]]</f>
        <v>Home visits</v>
      </c>
      <c r="B12" t="str">
        <f>Table1[[#This Row],[Area of Risk]]</f>
        <v>Circumstance</v>
      </c>
      <c r="C12" t="str">
        <f>Table1[[#This Row],[Type of Violence (hazard source)]]</f>
        <v>Type II</v>
      </c>
      <c r="D12" s="1" t="str">
        <f>Table1[[#This Row],[Those potentially affected]]</f>
        <v>Child and Youth Worker, Counselor/Specialist, Educational Assistant</v>
      </c>
      <c r="E12" s="3">
        <f>Table1[[#This Row],[Severity Rating (1-4)]]</f>
        <v>0</v>
      </c>
      <c r="F12" s="3">
        <f>Table1[[#This Row],[Probability Rating (1-4)]]</f>
        <v>0</v>
      </c>
      <c r="G12" s="3">
        <f>Table1[[#This Row],[Controls Rating (1-4)]]</f>
        <v>0</v>
      </c>
      <c r="H12" s="3">
        <f>Table1[[#This Row],[Total Risk Score]]</f>
        <v>0</v>
      </c>
      <c r="I12">
        <f>Table1[[#This Row],[Controls In Place]]</f>
        <v>0</v>
      </c>
      <c r="J12">
        <f>Table1[[#This Row],[Description of Controls]]</f>
        <v>0</v>
      </c>
      <c r="K12">
        <f>Table1[[#This Row],[Action Required]]</f>
        <v>0</v>
      </c>
      <c r="L12">
        <f>Table1[[#This Row],[Last Review Date]]</f>
        <v>0</v>
      </c>
    </row>
    <row r="13" spans="1:12" ht="30.75">
      <c r="A13" s="1" t="str">
        <f>Table1[[#This Row],[Work Condition or Setting]]</f>
        <v>Transporting students</v>
      </c>
      <c r="B13" t="str">
        <f>Table1[[#This Row],[Area of Risk]]</f>
        <v>Circumstance</v>
      </c>
      <c r="C13" t="str">
        <f>Table1[[#This Row],[Type of Violence (hazard source)]]</f>
        <v>Type II</v>
      </c>
      <c r="D13" s="1" t="str">
        <f>Table1[[#This Row],[Those potentially affected]]</f>
        <v>Child and Youth Worker, Driver, Educational Assistant</v>
      </c>
      <c r="E13" s="3">
        <f>Table1[[#This Row],[Severity Rating (1-4)]]</f>
        <v>0</v>
      </c>
      <c r="F13" s="3">
        <f>Table1[[#This Row],[Probability Rating (1-4)]]</f>
        <v>0</v>
      </c>
      <c r="G13" s="3">
        <f>Table1[[#This Row],[Controls Rating (1-4)]]</f>
        <v>0</v>
      </c>
      <c r="H13" s="3">
        <f>Table1[[#This Row],[Total Risk Score]]</f>
        <v>0</v>
      </c>
      <c r="I13">
        <f>Table1[[#This Row],[Controls In Place]]</f>
        <v>0</v>
      </c>
      <c r="J13">
        <f>Table1[[#This Row],[Description of Controls]]</f>
        <v>0</v>
      </c>
      <c r="K13">
        <f>Table1[[#This Row],[Action Required]]</f>
        <v>0</v>
      </c>
      <c r="L13">
        <f>Table1[[#This Row],[Last Review Date]]</f>
        <v>0</v>
      </c>
    </row>
    <row r="14" spans="1:12" ht="18.75">
      <c r="A14" s="1" t="str">
        <f>Table1[[#This Row],[Work Condition or Setting]]</f>
        <v>Student worrisome behaviour</v>
      </c>
      <c r="B14" t="str">
        <f>Table1[[#This Row],[Area of Risk]]</f>
        <v>Circumstance</v>
      </c>
      <c r="C14" t="str">
        <f>Table1[[#This Row],[Type of Violence (hazard source)]]</f>
        <v>Type II</v>
      </c>
      <c r="D14" s="1" t="str">
        <f>Table1[[#This Row],[Those potentially affected]]</f>
        <v>All Workers</v>
      </c>
      <c r="E14" s="3">
        <f>Table1[[#This Row],[Severity Rating (1-4)]]</f>
        <v>0</v>
      </c>
      <c r="F14" s="3">
        <f>Table1[[#This Row],[Probability Rating (1-4)]]</f>
        <v>0</v>
      </c>
      <c r="G14" s="3">
        <f>Table1[[#This Row],[Controls Rating (1-4)]]</f>
        <v>0</v>
      </c>
      <c r="H14" s="3">
        <f>Table1[[#This Row],[Total Risk Score]]</f>
        <v>0</v>
      </c>
      <c r="I14">
        <f>Table1[[#This Row],[Controls In Place]]</f>
        <v>0</v>
      </c>
      <c r="J14">
        <f>Table1[[#This Row],[Description of Controls]]</f>
        <v>0</v>
      </c>
      <c r="K14">
        <f>Table1[[#This Row],[Action Required]]</f>
        <v>0</v>
      </c>
      <c r="L14">
        <f>Table1[[#This Row],[Last Review Date]]</f>
        <v>0</v>
      </c>
    </row>
    <row r="15" spans="1:12" ht="45.75">
      <c r="A15" s="1" t="str">
        <f>Table1[[#This Row],[Work Condition or Setting]]</f>
        <v>Contact with parents or  guardians</v>
      </c>
      <c r="B15" t="str">
        <f>Table1[[#This Row],[Area of Risk]]</f>
        <v>Circumstance</v>
      </c>
      <c r="C15" t="str">
        <f>Table1[[#This Row],[Type of Violence (hazard source)]]</f>
        <v>Type II</v>
      </c>
      <c r="D15" s="1" t="str">
        <f>Table1[[#This Row],[Those potentially affected]]</f>
        <v>Child and Youth Worker, Principal/Vice Principal, Reception, Teacher</v>
      </c>
      <c r="E15" s="3">
        <f>Table1[[#This Row],[Severity Rating (1-4)]]</f>
        <v>0</v>
      </c>
      <c r="F15" s="3">
        <f>Table1[[#This Row],[Probability Rating (1-4)]]</f>
        <v>0</v>
      </c>
      <c r="G15" s="3">
        <f>Table1[[#This Row],[Controls Rating (1-4)]]</f>
        <v>0</v>
      </c>
      <c r="H15" s="3">
        <f>Table1[[#This Row],[Total Risk Score]]</f>
        <v>0</v>
      </c>
      <c r="I15">
        <f>Table1[[#This Row],[Controls In Place]]</f>
        <v>0</v>
      </c>
      <c r="J15">
        <f>Table1[[#This Row],[Description of Controls]]</f>
        <v>0</v>
      </c>
      <c r="K15">
        <f>Table1[[#This Row],[Action Required]]</f>
        <v>0</v>
      </c>
      <c r="L15">
        <f>Table1[[#This Row],[Last Review Date]]</f>
        <v>0</v>
      </c>
    </row>
    <row r="16" spans="1:12" ht="90.75">
      <c r="A16" s="1" t="str">
        <f>Table1[[#This Row],[Work Condition or Setting]]</f>
        <v>Contact with members of the public unknown</v>
      </c>
      <c r="B16" t="str">
        <f>Table1[[#This Row],[Area of Risk]]</f>
        <v>Circumstance</v>
      </c>
      <c r="C16" t="str">
        <f>Table1[[#This Row],[Type of Violence (hazard source)]]</f>
        <v>Type I</v>
      </c>
      <c r="D16" s="1" t="str">
        <f>Table1[[#This Row],[Those potentially affected]]</f>
        <v>Child and Youth Worker, Educational Assistant, Executive, Office Staff, Principal/Vice Principal, Reception, Supervision Aid, Teacher</v>
      </c>
      <c r="E16" s="3">
        <f>Table1[[#This Row],[Severity Rating (1-4)]]</f>
        <v>0</v>
      </c>
      <c r="F16" s="3">
        <f>Table1[[#This Row],[Probability Rating (1-4)]]</f>
        <v>0</v>
      </c>
      <c r="G16" s="3">
        <f>Table1[[#This Row],[Controls Rating (1-4)]]</f>
        <v>0</v>
      </c>
      <c r="H16" s="3">
        <f>Table1[[#This Row],[Total Risk Score]]</f>
        <v>0</v>
      </c>
      <c r="I16">
        <f>Table1[[#This Row],[Controls In Place]]</f>
        <v>0</v>
      </c>
      <c r="J16">
        <f>Table1[[#This Row],[Description of Controls]]</f>
        <v>0</v>
      </c>
      <c r="K16">
        <f>Table1[[#This Row],[Action Required]]</f>
        <v>0</v>
      </c>
      <c r="L16">
        <f>Table1[[#This Row],[Last Review Date]]</f>
        <v>0</v>
      </c>
    </row>
    <row r="17" spans="1:12" ht="30.75">
      <c r="A17" s="1" t="str">
        <f>Table1[[#This Row],[Work Condition or Setting]]</f>
        <v>Field trips</v>
      </c>
      <c r="B17" t="str">
        <f>Table1[[#This Row],[Area of Risk]]</f>
        <v>Circumstance</v>
      </c>
      <c r="C17" t="str">
        <f>Table1[[#This Row],[Type of Violence (hazard source)]]</f>
        <v>Type I, Type II</v>
      </c>
      <c r="D17" s="1" t="str">
        <f>Table1[[#This Row],[Those potentially affected]]</f>
        <v>Child and Youth Worker, Educational Assistant, Teacher</v>
      </c>
      <c r="E17" s="3">
        <f>Table1[[#This Row],[Severity Rating (1-4)]]</f>
        <v>0</v>
      </c>
      <c r="F17" s="3">
        <f>Table1[[#This Row],[Probability Rating (1-4)]]</f>
        <v>0</v>
      </c>
      <c r="G17" s="3">
        <f>Table1[[#This Row],[Controls Rating (1-4)]]</f>
        <v>0</v>
      </c>
      <c r="H17" s="3">
        <f>Table1[[#This Row],[Total Risk Score]]</f>
        <v>0</v>
      </c>
      <c r="I17">
        <f>Table1[[#This Row],[Controls In Place]]</f>
        <v>0</v>
      </c>
      <c r="J17">
        <f>Table1[[#This Row],[Description of Controls]]</f>
        <v>0</v>
      </c>
      <c r="K17">
        <f>Table1[[#This Row],[Action Required]]</f>
        <v>0</v>
      </c>
      <c r="L17">
        <f>Table1[[#This Row],[Last Review Date]]</f>
        <v>0</v>
      </c>
    </row>
    <row r="18" spans="1:12" ht="18.75">
      <c r="A18" s="1" t="str">
        <f>Table1[[#This Row],[Work Condition or Setting]]</f>
        <v>Facility Renters</v>
      </c>
      <c r="B18" t="str">
        <f>Table1[[#This Row],[Area of Risk]]</f>
        <v>Circumstance</v>
      </c>
      <c r="C18" t="str">
        <f>Table1[[#This Row],[Type of Violence (hazard source)]]</f>
        <v>Type II</v>
      </c>
      <c r="D18" s="1" t="str">
        <f>Table1[[#This Row],[Those potentially affected]]</f>
        <v>Custodians, Manager</v>
      </c>
      <c r="E18" s="3">
        <f>Table1[[#This Row],[Severity Rating (1-4)]]</f>
        <v>0</v>
      </c>
      <c r="F18" s="3">
        <f>Table1[[#This Row],[Probability Rating (1-4)]]</f>
        <v>0</v>
      </c>
      <c r="G18" s="3">
        <f>Table1[[#This Row],[Controls Rating (1-4)]]</f>
        <v>0</v>
      </c>
      <c r="H18" s="3">
        <f>Table1[[#This Row],[Total Risk Score]]</f>
        <v>0</v>
      </c>
      <c r="I18">
        <f>Table1[[#This Row],[Controls In Place]]</f>
        <v>0</v>
      </c>
      <c r="J18">
        <f>Table1[[#This Row],[Description of Controls]]</f>
        <v>0</v>
      </c>
      <c r="K18">
        <f>Table1[[#This Row],[Action Required]]</f>
        <v>0</v>
      </c>
      <c r="L18">
        <f>Table1[[#This Row],[Last Review Date]]</f>
        <v>0</v>
      </c>
    </row>
    <row r="19" spans="1:12" ht="30.75">
      <c r="A19" s="1" t="str">
        <f>Table1[[#This Row],[Work Condition or Setting]]</f>
        <v>Contractors</v>
      </c>
      <c r="B19" t="str">
        <f>Table1[[#This Row],[Area of Risk]]</f>
        <v>Circumstance</v>
      </c>
      <c r="C19" t="str">
        <f>Table1[[#This Row],[Type of Violence (hazard source)]]</f>
        <v>Type II</v>
      </c>
      <c r="D19" s="1" t="str">
        <f>Table1[[#This Row],[Those potentially affected]]</f>
        <v>Manager, Principal/Vice Principal, Trades Persons</v>
      </c>
      <c r="E19" s="3">
        <f>Table1[[#This Row],[Severity Rating (1-4)]]</f>
        <v>0</v>
      </c>
      <c r="F19" s="3">
        <f>Table1[[#This Row],[Probability Rating (1-4)]]</f>
        <v>0</v>
      </c>
      <c r="G19" s="3">
        <f>Table1[[#This Row],[Controls Rating (1-4)]]</f>
        <v>0</v>
      </c>
      <c r="H19" s="3">
        <f>Table1[[#This Row],[Total Risk Score]]</f>
        <v>0</v>
      </c>
      <c r="I19">
        <f>Table1[[#This Row],[Controls In Place]]</f>
        <v>0</v>
      </c>
      <c r="J19">
        <f>Table1[[#This Row],[Description of Controls]]</f>
        <v>0</v>
      </c>
      <c r="K19">
        <f>Table1[[#This Row],[Action Required]]</f>
        <v>0</v>
      </c>
      <c r="L19">
        <f>Table1[[#This Row],[Last Review Date]]</f>
        <v>0</v>
      </c>
    </row>
    <row r="20" spans="1:12" ht="45.75">
      <c r="A20" s="1" t="str">
        <f>Table1[[#This Row],[Work Condition or Setting]]</f>
        <v>Working alone</v>
      </c>
      <c r="B20" t="str">
        <f>Table1[[#This Row],[Area of Risk]]</f>
        <v>Circumstance</v>
      </c>
      <c r="C20" t="str">
        <f>Table1[[#This Row],[Type of Violence (hazard source)]]</f>
        <v>Type II, Type IV</v>
      </c>
      <c r="D20" s="1" t="str">
        <f>Table1[[#This Row],[Those potentially affected]]</f>
        <v>Child and Youth Worker, Custodians, Teacher, Trades Persons</v>
      </c>
      <c r="E20" s="3">
        <f>Table1[[#This Row],[Severity Rating (1-4)]]</f>
        <v>0</v>
      </c>
      <c r="F20" s="3">
        <f>Table1[[#This Row],[Probability Rating (1-4)]]</f>
        <v>0</v>
      </c>
      <c r="G20" s="3">
        <f>Table1[[#This Row],[Controls Rating (1-4)]]</f>
        <v>0</v>
      </c>
      <c r="H20" s="3">
        <f>Table1[[#This Row],[Total Risk Score]]</f>
        <v>0</v>
      </c>
      <c r="I20">
        <f>Table1[[#This Row],[Controls In Place]]</f>
        <v>0</v>
      </c>
      <c r="J20">
        <f>Table1[[#This Row],[Description of Controls]]</f>
        <v>0</v>
      </c>
      <c r="K20">
        <f>Table1[[#This Row],[Action Required]]</f>
        <v>0</v>
      </c>
      <c r="L20">
        <f>Table1[[#This Row],[Last Review Date]]</f>
        <v>0</v>
      </c>
    </row>
    <row r="21" spans="1:12" ht="45.75">
      <c r="A21" s="1" t="str">
        <f>Table1[[#This Row],[Work Condition or Setting]]</f>
        <v>Intervening in student to student physical conflict</v>
      </c>
      <c r="B21" t="str">
        <f>Table1[[#This Row],[Area of Risk]]</f>
        <v>Circumstance</v>
      </c>
      <c r="C21" t="str">
        <f>Table1[[#This Row],[Type of Violence (hazard source)]]</f>
        <v>Type II</v>
      </c>
      <c r="D21" s="1" t="str">
        <f>Table1[[#This Row],[Those potentially affected]]</f>
        <v>Educational Assistant, Principal/Vice Principal, Supervision Aid, Teacher</v>
      </c>
      <c r="E21" s="3">
        <f>Table1[[#This Row],[Severity Rating (1-4)]]</f>
        <v>0</v>
      </c>
      <c r="F21" s="3">
        <f>Table1[[#This Row],[Probability Rating (1-4)]]</f>
        <v>0</v>
      </c>
      <c r="G21" s="3">
        <f>Table1[[#This Row],[Controls Rating (1-4)]]</f>
        <v>0</v>
      </c>
      <c r="H21" s="3">
        <f>Table1[[#This Row],[Total Risk Score]]</f>
        <v>0</v>
      </c>
      <c r="I21">
        <f>Table1[[#This Row],[Controls In Place]]</f>
        <v>0</v>
      </c>
      <c r="J21">
        <f>Table1[[#This Row],[Description of Controls]]</f>
        <v>0</v>
      </c>
      <c r="K21">
        <f>Table1[[#This Row],[Action Required]]</f>
        <v>0</v>
      </c>
      <c r="L21">
        <f>Table1[[#This Row],[Last Review Date]]</f>
        <v>0</v>
      </c>
    </row>
    <row r="22" spans="1:12" ht="30.75">
      <c r="A22" s="1" t="str">
        <f>Table1[[#This Row],[Work Condition or Setting]]</f>
        <v>Handling cash - during events, or routine transactions</v>
      </c>
      <c r="B22" t="str">
        <f>Table1[[#This Row],[Area of Risk]]</f>
        <v>Circumstance</v>
      </c>
      <c r="C22" t="str">
        <f>Table1[[#This Row],[Type of Violence (hazard source)]]</f>
        <v>Type I, Type II</v>
      </c>
      <c r="D22" s="1" t="str">
        <f>Table1[[#This Row],[Those potentially affected]]</f>
        <v>Office Staff, Principal/Vice Principal, Reception</v>
      </c>
      <c r="E22" s="3">
        <f>Table1[[#This Row],[Severity Rating (1-4)]]</f>
        <v>0</v>
      </c>
      <c r="F22" s="3">
        <f>Table1[[#This Row],[Probability Rating (1-4)]]</f>
        <v>0</v>
      </c>
      <c r="G22" s="3">
        <f>Table1[[#This Row],[Controls Rating (1-4)]]</f>
        <v>0</v>
      </c>
      <c r="H22" s="3">
        <f>Table1[[#This Row],[Total Risk Score]]</f>
        <v>0</v>
      </c>
      <c r="I22">
        <f>Table1[[#This Row],[Controls In Place]]</f>
        <v>0</v>
      </c>
      <c r="J22">
        <f>Table1[[#This Row],[Description of Controls]]</f>
        <v>0</v>
      </c>
      <c r="K22">
        <f>Table1[[#This Row],[Action Required]]</f>
        <v>0</v>
      </c>
      <c r="L22">
        <f>Table1[[#This Row],[Last Review Date]]</f>
        <v>0</v>
      </c>
    </row>
    <row r="23" spans="1:12" ht="30.75">
      <c r="A23" s="1" t="str">
        <f>Table1[[#This Row],[Work Condition or Setting]]</f>
        <v>Night school</v>
      </c>
      <c r="B23" t="str">
        <f>Table1[[#This Row],[Area of Risk]]</f>
        <v>Circumstance</v>
      </c>
      <c r="C23" t="str">
        <f>Table1[[#This Row],[Type of Violence (hazard source)]]</f>
        <v>Type I, Type II, Type IV</v>
      </c>
      <c r="D23" s="1" t="str">
        <f>Table1[[#This Row],[Those potentially affected]]</f>
        <v>Custodians, Principal/Vice Principal, Teacher</v>
      </c>
      <c r="E23" s="3">
        <f>Table1[[#This Row],[Severity Rating (1-4)]]</f>
        <v>0</v>
      </c>
      <c r="F23" s="3">
        <f>Table1[[#This Row],[Probability Rating (1-4)]]</f>
        <v>0</v>
      </c>
      <c r="G23" s="3">
        <f>Table1[[#This Row],[Controls Rating (1-4)]]</f>
        <v>0</v>
      </c>
      <c r="H23" s="3">
        <f>Table1[[#This Row],[Total Risk Score]]</f>
        <v>0</v>
      </c>
      <c r="I23">
        <f>Table1[[#This Row],[Controls In Place]]</f>
        <v>0</v>
      </c>
      <c r="J23">
        <f>Table1[[#This Row],[Description of Controls]]</f>
        <v>0</v>
      </c>
      <c r="K23">
        <f>Table1[[#This Row],[Action Required]]</f>
        <v>0</v>
      </c>
      <c r="L23">
        <f>Table1[[#This Row],[Last Review Date]]</f>
        <v>0</v>
      </c>
    </row>
    <row r="24" spans="1:12" ht="60.75">
      <c r="A24" s="1" t="str">
        <f>Table1[[#This Row],[Work Condition or Setting]]</f>
        <v>Public meetings</v>
      </c>
      <c r="B24" t="str">
        <f>Table1[[#This Row],[Area of Risk]]</f>
        <v>Circumstance</v>
      </c>
      <c r="C24" t="str">
        <f>Table1[[#This Row],[Type of Violence (hazard source)]]</f>
        <v>Type I, Type II, Type IV</v>
      </c>
      <c r="D24" s="1" t="str">
        <f>Table1[[#This Row],[Those potentially affected]]</f>
        <v>Custodians, Executive, Manager, Office Staff, Principal/Vice Principal, Reception, Teacher</v>
      </c>
      <c r="E24" s="3">
        <f>Table1[[#This Row],[Severity Rating (1-4)]]</f>
        <v>0</v>
      </c>
      <c r="F24" s="3">
        <f>Table1[[#This Row],[Probability Rating (1-4)]]</f>
        <v>0</v>
      </c>
      <c r="G24" s="3">
        <f>Table1[[#This Row],[Controls Rating (1-4)]]</f>
        <v>0</v>
      </c>
      <c r="H24" s="3">
        <f>Table1[[#This Row],[Total Risk Score]]</f>
        <v>0</v>
      </c>
      <c r="I24">
        <f>Table1[[#This Row],[Controls In Place]]</f>
        <v>0</v>
      </c>
      <c r="J24">
        <f>Table1[[#This Row],[Description of Controls]]</f>
        <v>0</v>
      </c>
      <c r="K24">
        <f>Table1[[#This Row],[Action Required]]</f>
        <v>0</v>
      </c>
      <c r="L24">
        <f>Table1[[#This Row],[Last Review Date]]</f>
        <v>0</v>
      </c>
    </row>
    <row r="25" spans="1:12" ht="60.75">
      <c r="A25" s="1" t="str">
        <f>Table1[[#This Row],[Work Condition or Setting]]</f>
        <v>Working from home</v>
      </c>
      <c r="B25" t="str">
        <f>Table1[[#This Row],[Area of Risk]]</f>
        <v>Circumstance</v>
      </c>
      <c r="C25" t="str">
        <f>Table1[[#This Row],[Type of Violence (hazard source)]]</f>
        <v>Type IV</v>
      </c>
      <c r="D25" s="1" t="str">
        <f>Table1[[#This Row],[Those potentially affected]]</f>
        <v>Counselor/Specialist, Educational Assistant, Executive, Manager, Office Staff, Teacher</v>
      </c>
      <c r="E25" s="3">
        <f>Table1[[#This Row],[Severity Rating (1-4)]]</f>
        <v>0</v>
      </c>
      <c r="F25" s="3">
        <f>Table1[[#This Row],[Probability Rating (1-4)]]</f>
        <v>0</v>
      </c>
      <c r="G25" s="3">
        <f>Table1[[#This Row],[Controls Rating (1-4)]]</f>
        <v>0</v>
      </c>
      <c r="H25" s="3">
        <f>Table1[[#This Row],[Total Risk Score]]</f>
        <v>0</v>
      </c>
      <c r="I25">
        <f>Table1[[#This Row],[Controls In Place]]</f>
        <v>0</v>
      </c>
      <c r="J25">
        <f>Table1[[#This Row],[Description of Controls]]</f>
        <v>0</v>
      </c>
      <c r="K25">
        <f>Table1[[#This Row],[Action Required]]</f>
        <v>0</v>
      </c>
      <c r="L25">
        <f>Table1[[#This Row],[Last Review Date]]</f>
        <v>0</v>
      </c>
    </row>
    <row r="26" spans="1:12" ht="18.75">
      <c r="A26" s="1" t="str">
        <f>Table1[[#This Row],[Work Condition or Setting]]</f>
        <v>Personal care - peri-care</v>
      </c>
      <c r="B26" t="str">
        <f>Table1[[#This Row],[Area of Risk]]</f>
        <v>Circumstance</v>
      </c>
      <c r="C26" t="str">
        <f>Table1[[#This Row],[Type of Violence (hazard source)]]</f>
        <v>Type II</v>
      </c>
      <c r="D26" s="1" t="str">
        <f>Table1[[#This Row],[Those potentially affected]]</f>
        <v>Educational Assistant</v>
      </c>
      <c r="E26" s="3">
        <f>Table1[[#This Row],[Severity Rating (1-4)]]</f>
        <v>0</v>
      </c>
      <c r="F26" s="3">
        <f>Table1[[#This Row],[Probability Rating (1-4)]]</f>
        <v>0</v>
      </c>
      <c r="G26" s="3">
        <f>Table1[[#This Row],[Controls Rating (1-4)]]</f>
        <v>0</v>
      </c>
      <c r="H26" s="3">
        <f>Table1[[#This Row],[Total Risk Score]]</f>
        <v>0</v>
      </c>
      <c r="I26">
        <f>Table1[[#This Row],[Controls In Place]]</f>
        <v>0</v>
      </c>
      <c r="J26">
        <f>Table1[[#This Row],[Description of Controls]]</f>
        <v>0</v>
      </c>
      <c r="K26">
        <f>Table1[[#This Row],[Action Required]]</f>
        <v>0</v>
      </c>
      <c r="L26">
        <f>Table1[[#This Row],[Last Review Date]]</f>
        <v>0</v>
      </c>
    </row>
    <row r="27" spans="1:12" ht="30.75">
      <c r="A27" s="1" t="str">
        <f>Table1[[#This Row],[Work Condition or Setting]]</f>
        <v>Off site community based learning</v>
      </c>
      <c r="B27" t="str">
        <f>Table1[[#This Row],[Area of Risk]]</f>
        <v>Circumstance</v>
      </c>
      <c r="C27" t="str">
        <f>Table1[[#This Row],[Type of Violence (hazard source)]]</f>
        <v>Type I, Type II</v>
      </c>
      <c r="D27" s="1" t="str">
        <f>Table1[[#This Row],[Those potentially affected]]</f>
        <v>Child and Youth Worker, Educational Assistant, Teacher</v>
      </c>
      <c r="E27" s="3">
        <f>Table1[[#This Row],[Severity Rating (1-4)]]</f>
        <v>0</v>
      </c>
      <c r="F27" s="3">
        <f>Table1[[#This Row],[Probability Rating (1-4)]]</f>
        <v>0</v>
      </c>
      <c r="G27" s="3">
        <f>Table1[[#This Row],[Controls Rating (1-4)]]</f>
        <v>0</v>
      </c>
      <c r="H27" s="3">
        <f>Table1[[#This Row],[Total Risk Score]]</f>
        <v>0</v>
      </c>
      <c r="I27">
        <f>Table1[[#This Row],[Controls In Place]]</f>
        <v>0</v>
      </c>
      <c r="J27">
        <f>Table1[[#This Row],[Description of Controls]]</f>
        <v>0</v>
      </c>
      <c r="K27">
        <f>Table1[[#This Row],[Action Required]]</f>
        <v>0</v>
      </c>
      <c r="L27">
        <f>Table1[[#This Row],[Last Review Date]]</f>
        <v>0</v>
      </c>
    </row>
  </sheetData>
  <conditionalFormatting sqref="H2:H27">
    <cfRule type="cellIs" dxfId="25" priority="1" operator="greaterThanOrEqual">
      <formula>17</formula>
    </cfRule>
    <cfRule type="cellIs" dxfId="24" priority="2" operator="between">
      <formula>8</formula>
      <formula>16</formula>
    </cfRule>
    <cfRule type="cellIs" dxfId="23" priority="3" operator="lessThanOrEqual">
      <formula>7</formula>
    </cfRule>
  </conditionalFormatting>
  <pageMargins left="0.23622047244094491" right="0.23622047244094491" top="0.74803149606299213" bottom="0.74803149606299213" header="0.31496062992125984" footer="0.31496062992125984"/>
  <pageSetup paperSize="5" scale="62" fitToHeight="5" orientation="landscape"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workbookViewId="0">
      <pane xSplit="1" ySplit="1" topLeftCell="B2" activePane="bottomRight" state="frozen"/>
      <selection pane="topRight" activeCell="B1" sqref="B1"/>
      <selection pane="bottomLeft" activeCell="A2" sqref="A2"/>
      <selection pane="bottomRight" activeCell="A3" sqref="A3"/>
    </sheetView>
  </sheetViews>
  <sheetFormatPr defaultRowHeight="15"/>
  <cols>
    <col min="1" max="1" width="31.140625" style="1" customWidth="1"/>
    <col min="2" max="2" width="15.7109375" customWidth="1"/>
    <col min="3" max="3" width="16.140625" style="1" customWidth="1"/>
    <col min="4" max="6" width="32.5703125" style="1" customWidth="1"/>
    <col min="7" max="7" width="32.5703125" style="23" customWidth="1"/>
    <col min="8" max="8" width="16.85546875" style="1" customWidth="1"/>
  </cols>
  <sheetData>
    <row r="1" spans="1:8">
      <c r="A1" s="1" t="s">
        <v>0</v>
      </c>
      <c r="B1" t="s">
        <v>7</v>
      </c>
      <c r="C1" s="1" t="s">
        <v>9</v>
      </c>
      <c r="D1" s="1" t="s">
        <v>180</v>
      </c>
      <c r="E1" s="1" t="s">
        <v>181</v>
      </c>
      <c r="F1" s="1" t="s">
        <v>182</v>
      </c>
      <c r="G1" s="23" t="s">
        <v>186</v>
      </c>
      <c r="H1" s="1" t="s">
        <v>10</v>
      </c>
    </row>
    <row r="2" spans="1:8" ht="18.75">
      <c r="A2" s="1" t="str">
        <f>Table1[[#This Row],[Work Condition or Setting]]</f>
        <v>Parking Lots</v>
      </c>
      <c r="B2" s="3">
        <f>Table1[[#This Row],[Total Risk Score]]</f>
        <v>0</v>
      </c>
      <c r="C2" s="1">
        <f>Table1[[#This Row],[Action Required]]</f>
        <v>0</v>
      </c>
      <c r="D2" s="1">
        <f>Table1[[#This Row],[Action Plan]]</f>
        <v>0</v>
      </c>
      <c r="E2" s="1">
        <f>Table1[[#This Row],[Responsible Person]]</f>
        <v>0</v>
      </c>
      <c r="F2" s="1">
        <f>Table1[[#This Row],[Action Plan Status Update]]</f>
        <v>0</v>
      </c>
      <c r="G2" s="1">
        <f>Table1[[#This Row],[Target Date]]</f>
        <v>0</v>
      </c>
      <c r="H2" s="1">
        <f>Table1[[#This Row],[Last Review Date]]</f>
        <v>0</v>
      </c>
    </row>
    <row r="3" spans="1:8" ht="18.75">
      <c r="A3" s="1" t="str">
        <f>Table1[[#This Row],[Work Condition or Setting]]</f>
        <v>Building Interior</v>
      </c>
      <c r="B3" s="3">
        <f>Table1[[#This Row],[Total Risk Score]]</f>
        <v>0</v>
      </c>
      <c r="C3" s="1">
        <f>Table1[[#This Row],[Action Required]]</f>
        <v>0</v>
      </c>
      <c r="D3" s="1">
        <f>Table1[[#This Row],[Action Plan]]</f>
        <v>0</v>
      </c>
      <c r="E3" s="1">
        <f>Table1[[#This Row],[Responsible Person]]</f>
        <v>0</v>
      </c>
      <c r="F3" s="1">
        <f>Table1[[#This Row],[Action Plan Status Update]]</f>
        <v>0</v>
      </c>
      <c r="G3" s="1">
        <f>Table1[[#This Row],[Target Date]]</f>
        <v>0</v>
      </c>
      <c r="H3" s="1">
        <f>Table1[[#This Row],[Last Review Date]]</f>
        <v>0</v>
      </c>
    </row>
    <row r="4" spans="1:8" ht="18.75">
      <c r="A4" s="1" t="str">
        <f>Table1[[#This Row],[Work Condition or Setting]]</f>
        <v>Surrounding Community</v>
      </c>
      <c r="B4" s="3">
        <f>Table1[[#This Row],[Total Risk Score]]</f>
        <v>0</v>
      </c>
      <c r="C4" s="1">
        <f>Table1[[#This Row],[Action Required]]</f>
        <v>0</v>
      </c>
      <c r="D4" s="1">
        <f>Table1[[#This Row],[Action Plan]]</f>
        <v>0</v>
      </c>
      <c r="E4" s="1">
        <f>Table1[[#This Row],[Responsible Person]]</f>
        <v>0</v>
      </c>
      <c r="F4" s="1">
        <f>Table1[[#This Row],[Action Plan Status Update]]</f>
        <v>0</v>
      </c>
      <c r="G4" s="1">
        <f>Table1[[#This Row],[Target Date]]</f>
        <v>0</v>
      </c>
      <c r="H4" s="1">
        <f>Table1[[#This Row],[Last Review Date]]</f>
        <v>0</v>
      </c>
    </row>
    <row r="5" spans="1:8" ht="18.75">
      <c r="A5" s="1" t="str">
        <f>Table1[[#This Row],[Work Condition or Setting]]</f>
        <v>Access points</v>
      </c>
      <c r="B5" s="3">
        <f>Table1[[#This Row],[Total Risk Score]]</f>
        <v>0</v>
      </c>
      <c r="C5" s="1">
        <f>Table1[[#This Row],[Action Required]]</f>
        <v>0</v>
      </c>
      <c r="D5" s="1">
        <f>Table1[[#This Row],[Action Plan]]</f>
        <v>0</v>
      </c>
      <c r="E5" s="1">
        <f>Table1[[#This Row],[Responsible Person]]</f>
        <v>0</v>
      </c>
      <c r="F5" s="1">
        <f>Table1[[#This Row],[Action Plan Status Update]]</f>
        <v>0</v>
      </c>
      <c r="G5" s="1">
        <f>Table1[[#This Row],[Target Date]]</f>
        <v>0</v>
      </c>
      <c r="H5" s="1">
        <f>Table1[[#This Row],[Last Review Date]]</f>
        <v>0</v>
      </c>
    </row>
    <row r="6" spans="1:8" ht="30.75">
      <c r="A6" s="1" t="str">
        <f>Table1[[#This Row],[Work Condition or Setting]]</f>
        <v>Members of the public known or unknown at reception</v>
      </c>
      <c r="B6" s="3">
        <f>Table1[[#This Row],[Total Risk Score]]</f>
        <v>0</v>
      </c>
      <c r="C6" s="1">
        <f>Table1[[#This Row],[Action Required]]</f>
        <v>0</v>
      </c>
      <c r="D6" s="1">
        <f>Table1[[#This Row],[Action Plan]]</f>
        <v>0</v>
      </c>
      <c r="E6" s="1">
        <f>Table1[[#This Row],[Responsible Person]]</f>
        <v>0</v>
      </c>
      <c r="F6" s="1">
        <f>Table1[[#This Row],[Action Plan Status Update]]</f>
        <v>0</v>
      </c>
      <c r="G6" s="1">
        <f>Table1[[#This Row],[Target Date]]</f>
        <v>0</v>
      </c>
      <c r="H6" s="1">
        <f>Table1[[#This Row],[Last Review Date]]</f>
        <v>0</v>
      </c>
    </row>
    <row r="7" spans="1:8" ht="18.75">
      <c r="A7" s="1" t="str">
        <f>Table1[[#This Row],[Work Condition or Setting]]</f>
        <v>Learning spaces</v>
      </c>
      <c r="B7" s="3">
        <f>Table1[[#This Row],[Total Risk Score]]</f>
        <v>0</v>
      </c>
      <c r="C7" s="1">
        <f>Table1[[#This Row],[Action Required]]</f>
        <v>0</v>
      </c>
      <c r="D7" s="1">
        <f>Table1[[#This Row],[Action Plan]]</f>
        <v>0</v>
      </c>
      <c r="E7" s="1">
        <f>Table1[[#This Row],[Responsible Person]]</f>
        <v>0</v>
      </c>
      <c r="F7" s="1">
        <f>Table1[[#This Row],[Action Plan Status Update]]</f>
        <v>0</v>
      </c>
      <c r="G7" s="1">
        <f>Table1[[#This Row],[Target Date]]</f>
        <v>0</v>
      </c>
      <c r="H7" s="1">
        <f>Table1[[#This Row],[Last Review Date]]</f>
        <v>0</v>
      </c>
    </row>
    <row r="8" spans="1:8" ht="18.75">
      <c r="A8" s="1" t="str">
        <f>Table1[[#This Row],[Work Condition or Setting]]</f>
        <v>Buses and Car Transportation</v>
      </c>
      <c r="B8" s="3">
        <f>Table1[[#This Row],[Total Risk Score]]</f>
        <v>0</v>
      </c>
      <c r="C8" s="1">
        <f>Table1[[#This Row],[Action Required]]</f>
        <v>0</v>
      </c>
      <c r="D8" s="1">
        <f>Table1[[#This Row],[Action Plan]]</f>
        <v>0</v>
      </c>
      <c r="E8" s="1">
        <f>Table1[[#This Row],[Responsible Person]]</f>
        <v>0</v>
      </c>
      <c r="F8" s="1">
        <f>Table1[[#This Row],[Action Plan Status Update]]</f>
        <v>0</v>
      </c>
      <c r="G8" s="1">
        <f>Table1[[#This Row],[Target Date]]</f>
        <v>0</v>
      </c>
      <c r="H8" s="1">
        <f>Table1[[#This Row],[Last Review Date]]</f>
        <v>0</v>
      </c>
    </row>
    <row r="9" spans="1:8" ht="18.75">
      <c r="A9" s="1" t="str">
        <f>Table1[[#This Row],[Work Condition or Setting]]</f>
        <v>Portable Teaching Units</v>
      </c>
      <c r="B9" s="3">
        <f>Table1[[#This Row],[Total Risk Score]]</f>
        <v>0</v>
      </c>
      <c r="C9" s="1">
        <f>Table1[[#This Row],[Action Required]]</f>
        <v>0</v>
      </c>
      <c r="D9" s="1">
        <f>Table1[[#This Row],[Action Plan]]</f>
        <v>0</v>
      </c>
      <c r="E9" s="1">
        <f>Table1[[#This Row],[Responsible Person]]</f>
        <v>0</v>
      </c>
      <c r="F9" s="1">
        <f>Table1[[#This Row],[Action Plan Status Update]]</f>
        <v>0</v>
      </c>
      <c r="G9" s="1">
        <f>Table1[[#This Row],[Target Date]]</f>
        <v>0</v>
      </c>
      <c r="H9" s="1">
        <f>Table1[[#This Row],[Last Review Date]]</f>
        <v>0</v>
      </c>
    </row>
    <row r="10" spans="1:8" ht="30.75">
      <c r="A10" s="1" t="str">
        <f>Table1[[#This Row],[Work Condition or Setting]]</f>
        <v>Trade shops, Bus depots, Storage lots</v>
      </c>
      <c r="B10" s="3">
        <f>Table1[[#This Row],[Total Risk Score]]</f>
        <v>0</v>
      </c>
      <c r="C10" s="1">
        <f>Table1[[#This Row],[Action Required]]</f>
        <v>0</v>
      </c>
      <c r="D10" s="1">
        <f>Table1[[#This Row],[Action Plan]]</f>
        <v>0</v>
      </c>
      <c r="E10" s="1">
        <f>Table1[[#This Row],[Responsible Person]]</f>
        <v>0</v>
      </c>
      <c r="F10" s="1">
        <f>Table1[[#This Row],[Action Plan Status Update]]</f>
        <v>0</v>
      </c>
      <c r="G10" s="1">
        <f>Table1[[#This Row],[Target Date]]</f>
        <v>0</v>
      </c>
      <c r="H10" s="1">
        <f>Table1[[#This Row],[Last Review Date]]</f>
        <v>0</v>
      </c>
    </row>
    <row r="11" spans="1:8" ht="18.75">
      <c r="A11" s="1" t="str">
        <f>Table1[[#This Row],[Work Condition or Setting]]</f>
        <v>Student dysregulation</v>
      </c>
      <c r="B11" s="3">
        <f>Table1[[#This Row],[Total Risk Score]]</f>
        <v>0</v>
      </c>
      <c r="C11" s="1">
        <f>Table1[[#This Row],[Action Required]]</f>
        <v>0</v>
      </c>
      <c r="D11" s="1">
        <f>Table1[[#This Row],[Action Plan]]</f>
        <v>0</v>
      </c>
      <c r="E11" s="1">
        <f>Table1[[#This Row],[Responsible Person]]</f>
        <v>0</v>
      </c>
      <c r="F11" s="1">
        <f>Table1[[#This Row],[Action Plan Status Update]]</f>
        <v>0</v>
      </c>
      <c r="G11" s="1">
        <f>Table1[[#This Row],[Target Date]]</f>
        <v>0</v>
      </c>
      <c r="H11" s="1">
        <f>Table1[[#This Row],[Last Review Date]]</f>
        <v>0</v>
      </c>
    </row>
    <row r="12" spans="1:8" ht="18.75">
      <c r="A12" s="1" t="str">
        <f>Table1[[#This Row],[Work Condition or Setting]]</f>
        <v>Home visits</v>
      </c>
      <c r="B12" s="3">
        <f>Table1[[#This Row],[Total Risk Score]]</f>
        <v>0</v>
      </c>
      <c r="C12" s="1">
        <f>Table1[[#This Row],[Action Required]]</f>
        <v>0</v>
      </c>
      <c r="D12" s="1">
        <f>Table1[[#This Row],[Action Plan]]</f>
        <v>0</v>
      </c>
      <c r="E12" s="1">
        <f>Table1[[#This Row],[Responsible Person]]</f>
        <v>0</v>
      </c>
      <c r="F12" s="1">
        <f>Table1[[#This Row],[Action Plan Status Update]]</f>
        <v>0</v>
      </c>
      <c r="G12" s="1">
        <f>Table1[[#This Row],[Target Date]]</f>
        <v>0</v>
      </c>
      <c r="H12" s="1">
        <f>Table1[[#This Row],[Last Review Date]]</f>
        <v>0</v>
      </c>
    </row>
    <row r="13" spans="1:8" ht="18.75">
      <c r="A13" s="1" t="str">
        <f>Table1[[#This Row],[Work Condition or Setting]]</f>
        <v>Transporting students</v>
      </c>
      <c r="B13" s="3">
        <f>Table1[[#This Row],[Total Risk Score]]</f>
        <v>0</v>
      </c>
      <c r="C13" s="1">
        <f>Table1[[#This Row],[Action Required]]</f>
        <v>0</v>
      </c>
      <c r="D13" s="1">
        <f>Table1[[#This Row],[Action Plan]]</f>
        <v>0</v>
      </c>
      <c r="E13" s="1">
        <f>Table1[[#This Row],[Responsible Person]]</f>
        <v>0</v>
      </c>
      <c r="F13" s="1">
        <f>Table1[[#This Row],[Action Plan Status Update]]</f>
        <v>0</v>
      </c>
      <c r="G13" s="1">
        <f>Table1[[#This Row],[Target Date]]</f>
        <v>0</v>
      </c>
      <c r="H13" s="1">
        <f>Table1[[#This Row],[Last Review Date]]</f>
        <v>0</v>
      </c>
    </row>
    <row r="14" spans="1:8" ht="18.75">
      <c r="A14" s="1" t="str">
        <f>Table1[[#This Row],[Work Condition or Setting]]</f>
        <v>Student worrisome behaviour</v>
      </c>
      <c r="B14" s="3">
        <f>Table1[[#This Row],[Total Risk Score]]</f>
        <v>0</v>
      </c>
      <c r="C14" s="1">
        <f>Table1[[#This Row],[Action Required]]</f>
        <v>0</v>
      </c>
      <c r="D14" s="1">
        <f>Table1[[#This Row],[Action Plan]]</f>
        <v>0</v>
      </c>
      <c r="E14" s="1">
        <f>Table1[[#This Row],[Responsible Person]]</f>
        <v>0</v>
      </c>
      <c r="F14" s="1">
        <f>Table1[[#This Row],[Action Plan Status Update]]</f>
        <v>0</v>
      </c>
      <c r="G14" s="1">
        <f>Table1[[#This Row],[Target Date]]</f>
        <v>0</v>
      </c>
      <c r="H14" s="1">
        <f>Table1[[#This Row],[Last Review Date]]</f>
        <v>0</v>
      </c>
    </row>
    <row r="15" spans="1:8" ht="30.75">
      <c r="A15" s="1" t="str">
        <f>Table1[[#This Row],[Work Condition or Setting]]</f>
        <v>Contact with parents or  guardians</v>
      </c>
      <c r="B15" s="3">
        <f>Table1[[#This Row],[Total Risk Score]]</f>
        <v>0</v>
      </c>
      <c r="C15" s="1">
        <f>Table1[[#This Row],[Action Required]]</f>
        <v>0</v>
      </c>
      <c r="D15" s="1">
        <f>Table1[[#This Row],[Action Plan]]</f>
        <v>0</v>
      </c>
      <c r="E15" s="1">
        <f>Table1[[#This Row],[Responsible Person]]</f>
        <v>0</v>
      </c>
      <c r="F15" s="1">
        <f>Table1[[#This Row],[Action Plan Status Update]]</f>
        <v>0</v>
      </c>
      <c r="G15" s="1">
        <f>Table1[[#This Row],[Target Date]]</f>
        <v>0</v>
      </c>
      <c r="H15" s="1">
        <f>Table1[[#This Row],[Last Review Date]]</f>
        <v>0</v>
      </c>
    </row>
    <row r="16" spans="1:8" ht="30.75">
      <c r="A16" s="1" t="str">
        <f>Table1[[#This Row],[Work Condition or Setting]]</f>
        <v>Contact with members of the public unknown</v>
      </c>
      <c r="B16" s="3">
        <f>Table1[[#This Row],[Total Risk Score]]</f>
        <v>0</v>
      </c>
      <c r="C16" s="1">
        <f>Table1[[#This Row],[Action Required]]</f>
        <v>0</v>
      </c>
      <c r="D16" s="1">
        <f>Table1[[#This Row],[Action Plan]]</f>
        <v>0</v>
      </c>
      <c r="E16" s="1">
        <f>Table1[[#This Row],[Responsible Person]]</f>
        <v>0</v>
      </c>
      <c r="F16" s="1">
        <f>Table1[[#This Row],[Action Plan Status Update]]</f>
        <v>0</v>
      </c>
      <c r="G16" s="1">
        <f>Table1[[#This Row],[Target Date]]</f>
        <v>0</v>
      </c>
      <c r="H16" s="1">
        <f>Table1[[#This Row],[Last Review Date]]</f>
        <v>0</v>
      </c>
    </row>
    <row r="17" spans="1:8" ht="18.75">
      <c r="A17" s="1" t="str">
        <f>Table1[[#This Row],[Work Condition or Setting]]</f>
        <v>Field trips</v>
      </c>
      <c r="B17" s="3">
        <f>Table1[[#This Row],[Total Risk Score]]</f>
        <v>0</v>
      </c>
      <c r="C17" s="1">
        <f>Table1[[#This Row],[Action Required]]</f>
        <v>0</v>
      </c>
      <c r="D17" s="1">
        <f>Table1[[#This Row],[Action Plan]]</f>
        <v>0</v>
      </c>
      <c r="E17" s="1">
        <f>Table1[[#This Row],[Responsible Person]]</f>
        <v>0</v>
      </c>
      <c r="F17" s="1">
        <f>Table1[[#This Row],[Action Plan Status Update]]</f>
        <v>0</v>
      </c>
      <c r="G17" s="1">
        <f>Table1[[#This Row],[Target Date]]</f>
        <v>0</v>
      </c>
      <c r="H17" s="1">
        <f>Table1[[#This Row],[Last Review Date]]</f>
        <v>0</v>
      </c>
    </row>
    <row r="18" spans="1:8" ht="18.75">
      <c r="A18" s="1" t="str">
        <f>Table1[[#This Row],[Work Condition or Setting]]</f>
        <v>Facility Renters</v>
      </c>
      <c r="B18" s="3">
        <f>Table1[[#This Row],[Total Risk Score]]</f>
        <v>0</v>
      </c>
      <c r="C18" s="1">
        <f>Table1[[#This Row],[Action Required]]</f>
        <v>0</v>
      </c>
      <c r="D18" s="1">
        <f>Table1[[#This Row],[Action Plan]]</f>
        <v>0</v>
      </c>
      <c r="E18" s="1">
        <f>Table1[[#This Row],[Responsible Person]]</f>
        <v>0</v>
      </c>
      <c r="F18" s="1">
        <f>Table1[[#This Row],[Action Plan Status Update]]</f>
        <v>0</v>
      </c>
      <c r="G18" s="1">
        <f>Table1[[#This Row],[Target Date]]</f>
        <v>0</v>
      </c>
      <c r="H18" s="1">
        <f>Table1[[#This Row],[Last Review Date]]</f>
        <v>0</v>
      </c>
    </row>
    <row r="19" spans="1:8" ht="18.75">
      <c r="A19" s="1" t="str">
        <f>Table1[[#This Row],[Work Condition or Setting]]</f>
        <v>Contractors</v>
      </c>
      <c r="B19" s="3">
        <f>Table1[[#This Row],[Total Risk Score]]</f>
        <v>0</v>
      </c>
      <c r="C19" s="1">
        <f>Table1[[#This Row],[Action Required]]</f>
        <v>0</v>
      </c>
      <c r="D19" s="1">
        <f>Table1[[#This Row],[Action Plan]]</f>
        <v>0</v>
      </c>
      <c r="E19" s="1">
        <f>Table1[[#This Row],[Responsible Person]]</f>
        <v>0</v>
      </c>
      <c r="F19" s="1">
        <f>Table1[[#This Row],[Action Plan Status Update]]</f>
        <v>0</v>
      </c>
      <c r="G19" s="1">
        <f>Table1[[#This Row],[Target Date]]</f>
        <v>0</v>
      </c>
      <c r="H19" s="1">
        <f>Table1[[#This Row],[Last Review Date]]</f>
        <v>0</v>
      </c>
    </row>
    <row r="20" spans="1:8" ht="18.75">
      <c r="A20" s="1" t="str">
        <f>Table1[[#This Row],[Work Condition or Setting]]</f>
        <v>Working alone</v>
      </c>
      <c r="B20" s="3">
        <f>Table1[[#This Row],[Total Risk Score]]</f>
        <v>0</v>
      </c>
      <c r="C20" s="1">
        <f>Table1[[#This Row],[Action Required]]</f>
        <v>0</v>
      </c>
      <c r="D20" s="1">
        <f>Table1[[#This Row],[Action Plan]]</f>
        <v>0</v>
      </c>
      <c r="E20" s="1">
        <f>Table1[[#This Row],[Responsible Person]]</f>
        <v>0</v>
      </c>
      <c r="F20" s="1">
        <f>Table1[[#This Row],[Action Plan Status Update]]</f>
        <v>0</v>
      </c>
      <c r="G20" s="1">
        <f>Table1[[#This Row],[Target Date]]</f>
        <v>0</v>
      </c>
      <c r="H20" s="1">
        <f>Table1[[#This Row],[Last Review Date]]</f>
        <v>0</v>
      </c>
    </row>
    <row r="21" spans="1:8" ht="30.75">
      <c r="A21" s="1" t="str">
        <f>Table1[[#This Row],[Work Condition or Setting]]</f>
        <v>Intervening in student to student physical conflict</v>
      </c>
      <c r="B21" s="3">
        <f>Table1[[#This Row],[Total Risk Score]]</f>
        <v>0</v>
      </c>
      <c r="C21" s="1">
        <f>Table1[[#This Row],[Action Required]]</f>
        <v>0</v>
      </c>
      <c r="D21" s="1">
        <f>Table1[[#This Row],[Action Plan]]</f>
        <v>0</v>
      </c>
      <c r="E21" s="1">
        <f>Table1[[#This Row],[Responsible Person]]</f>
        <v>0</v>
      </c>
      <c r="F21" s="1">
        <f>Table1[[#This Row],[Action Plan Status Update]]</f>
        <v>0</v>
      </c>
      <c r="G21" s="1">
        <f>Table1[[#This Row],[Target Date]]</f>
        <v>0</v>
      </c>
      <c r="H21" s="1">
        <f>Table1[[#This Row],[Last Review Date]]</f>
        <v>0</v>
      </c>
    </row>
    <row r="22" spans="1:8" ht="30.75">
      <c r="A22" s="1" t="str">
        <f>Table1[[#This Row],[Work Condition or Setting]]</f>
        <v>Handling cash - during events, or routine transactions</v>
      </c>
      <c r="B22" s="3">
        <f>Table1[[#This Row],[Total Risk Score]]</f>
        <v>0</v>
      </c>
      <c r="C22" s="1">
        <f>Table1[[#This Row],[Action Required]]</f>
        <v>0</v>
      </c>
      <c r="D22" s="1">
        <f>Table1[[#This Row],[Action Plan]]</f>
        <v>0</v>
      </c>
      <c r="E22" s="1">
        <f>Table1[[#This Row],[Responsible Person]]</f>
        <v>0</v>
      </c>
      <c r="F22" s="1">
        <f>Table1[[#This Row],[Action Plan Status Update]]</f>
        <v>0</v>
      </c>
      <c r="G22" s="1">
        <f>Table1[[#This Row],[Target Date]]</f>
        <v>0</v>
      </c>
      <c r="H22" s="1">
        <f>Table1[[#This Row],[Last Review Date]]</f>
        <v>0</v>
      </c>
    </row>
    <row r="23" spans="1:8" ht="18.75">
      <c r="A23" s="1" t="str">
        <f>Table1[[#This Row],[Work Condition or Setting]]</f>
        <v>Night school</v>
      </c>
      <c r="B23" s="3">
        <f>Table1[[#This Row],[Total Risk Score]]</f>
        <v>0</v>
      </c>
      <c r="C23" s="1">
        <f>Table1[[#This Row],[Action Required]]</f>
        <v>0</v>
      </c>
      <c r="D23" s="1">
        <f>Table1[[#This Row],[Action Plan]]</f>
        <v>0</v>
      </c>
      <c r="E23" s="1">
        <f>Table1[[#This Row],[Responsible Person]]</f>
        <v>0</v>
      </c>
      <c r="F23" s="1">
        <f>Table1[[#This Row],[Action Plan Status Update]]</f>
        <v>0</v>
      </c>
      <c r="G23" s="1">
        <f>Table1[[#This Row],[Target Date]]</f>
        <v>0</v>
      </c>
      <c r="H23" s="1">
        <f>Table1[[#This Row],[Last Review Date]]</f>
        <v>0</v>
      </c>
    </row>
    <row r="24" spans="1:8" ht="18.75">
      <c r="A24" s="1" t="str">
        <f>Table1[[#This Row],[Work Condition or Setting]]</f>
        <v>Public meetings</v>
      </c>
      <c r="B24" s="3">
        <f>Table1[[#This Row],[Total Risk Score]]</f>
        <v>0</v>
      </c>
      <c r="C24" s="1">
        <f>Table1[[#This Row],[Action Required]]</f>
        <v>0</v>
      </c>
      <c r="D24" s="1">
        <f>Table1[[#This Row],[Action Plan]]</f>
        <v>0</v>
      </c>
      <c r="E24" s="1">
        <f>Table1[[#This Row],[Responsible Person]]</f>
        <v>0</v>
      </c>
      <c r="F24" s="1">
        <f>Table1[[#This Row],[Action Plan Status Update]]</f>
        <v>0</v>
      </c>
      <c r="G24" s="1">
        <f>Table1[[#This Row],[Target Date]]</f>
        <v>0</v>
      </c>
      <c r="H24" s="1">
        <f>Table1[[#This Row],[Last Review Date]]</f>
        <v>0</v>
      </c>
    </row>
    <row r="25" spans="1:8" ht="18.75">
      <c r="A25" s="1" t="str">
        <f>Table1[[#This Row],[Work Condition or Setting]]</f>
        <v>Working from home</v>
      </c>
      <c r="B25" s="3">
        <f>Table1[[#This Row],[Total Risk Score]]</f>
        <v>0</v>
      </c>
      <c r="C25" s="1">
        <f>Table1[[#This Row],[Action Required]]</f>
        <v>0</v>
      </c>
      <c r="D25" s="1">
        <f>Table1[[#This Row],[Action Plan]]</f>
        <v>0</v>
      </c>
      <c r="E25" s="1">
        <f>Table1[[#This Row],[Responsible Person]]</f>
        <v>0</v>
      </c>
      <c r="F25" s="1">
        <f>Table1[[#This Row],[Action Plan Status Update]]</f>
        <v>0</v>
      </c>
      <c r="G25" s="1">
        <f>Table1[[#This Row],[Target Date]]</f>
        <v>0</v>
      </c>
      <c r="H25" s="1">
        <f>Table1[[#This Row],[Last Review Date]]</f>
        <v>0</v>
      </c>
    </row>
    <row r="26" spans="1:8" ht="18.75">
      <c r="A26" s="1" t="str">
        <f>Table1[[#This Row],[Work Condition or Setting]]</f>
        <v>Personal care - peri-care</v>
      </c>
      <c r="B26" s="3">
        <f>Table1[[#This Row],[Total Risk Score]]</f>
        <v>0</v>
      </c>
      <c r="C26" s="1">
        <f>Table1[[#This Row],[Action Required]]</f>
        <v>0</v>
      </c>
      <c r="D26" s="1">
        <f>Table1[[#This Row],[Action Plan]]</f>
        <v>0</v>
      </c>
      <c r="E26" s="1">
        <f>Table1[[#This Row],[Responsible Person]]</f>
        <v>0</v>
      </c>
      <c r="F26" s="1">
        <f>Table1[[#This Row],[Action Plan Status Update]]</f>
        <v>0</v>
      </c>
      <c r="G26" s="1">
        <f>Table1[[#This Row],[Target Date]]</f>
        <v>0</v>
      </c>
      <c r="H26" s="1">
        <f>Table1[[#This Row],[Last Review Date]]</f>
        <v>0</v>
      </c>
    </row>
    <row r="27" spans="1:8" ht="30.75">
      <c r="A27" s="1" t="str">
        <f>Table1[[#This Row],[Work Condition or Setting]]</f>
        <v>Off site community based learning</v>
      </c>
      <c r="B27" s="3">
        <f>Table1[[#This Row],[Total Risk Score]]</f>
        <v>0</v>
      </c>
      <c r="C27" s="1">
        <f>Table1[[#This Row],[Action Required]]</f>
        <v>0</v>
      </c>
      <c r="D27" s="1">
        <f>Table1[[#This Row],[Action Plan]]</f>
        <v>0</v>
      </c>
      <c r="E27" s="1">
        <f>Table1[[#This Row],[Responsible Person]]</f>
        <v>0</v>
      </c>
      <c r="F27" s="1">
        <f>Table1[[#This Row],[Action Plan Status Update]]</f>
        <v>0</v>
      </c>
      <c r="G27" s="1">
        <f>Table1[[#This Row],[Target Date]]</f>
        <v>0</v>
      </c>
      <c r="H27" s="1">
        <f>Table1[[#This Row],[Last Review Date]]</f>
        <v>0</v>
      </c>
    </row>
    <row r="31" spans="1:8">
      <c r="A31" s="24" t="e">
        <f>VLOOKUP("Yes",Table1[#All],12,FALSE)</f>
        <v>#N/A</v>
      </c>
    </row>
  </sheetData>
  <conditionalFormatting sqref="B2:B27">
    <cfRule type="cellIs" dxfId="10" priority="1" operator="greaterThanOrEqual">
      <formula>17</formula>
    </cfRule>
    <cfRule type="cellIs" dxfId="9" priority="2" operator="between">
      <formula>8</formula>
      <formula>16</formula>
    </cfRule>
    <cfRule type="cellIs" dxfId="8" priority="3" operator="lessThanOrEqual">
      <formula>7</formula>
    </cfRule>
  </conditionalFormatting>
  <pageMargins left="0.70866141732283472" right="0.70866141732283472" top="0.74803149606299213" bottom="0.74803149606299213" header="0.31496062992125984" footer="0.31496062992125984"/>
  <pageSetup paperSize="5" scale="76" fitToHeight="2" orientation="landscape" r:id="rId1"/>
  <legacy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5"/>
  <sheetViews>
    <sheetView showGridLines="0" zoomScaleNormal="100" workbookViewId="0">
      <selection activeCell="C17" sqref="C17"/>
    </sheetView>
  </sheetViews>
  <sheetFormatPr defaultRowHeight="15"/>
  <cols>
    <col min="2" max="2" width="15.42578125" style="1" customWidth="1"/>
    <col min="3" max="3" width="15.42578125" customWidth="1"/>
    <col min="4" max="4" width="69.28515625" customWidth="1"/>
  </cols>
  <sheetData>
    <row r="2" spans="1:4">
      <c r="B2" s="42" t="s">
        <v>197</v>
      </c>
    </row>
    <row r="4" spans="1:4" ht="30">
      <c r="A4" s="13"/>
      <c r="B4" s="43" t="s">
        <v>198</v>
      </c>
      <c r="C4" s="43" t="s">
        <v>199</v>
      </c>
      <c r="D4" s="43" t="s">
        <v>200</v>
      </c>
    </row>
    <row r="5" spans="1:4" ht="120">
      <c r="A5" s="13"/>
      <c r="B5" s="45" t="s">
        <v>202</v>
      </c>
      <c r="C5" s="45" t="s">
        <v>203</v>
      </c>
      <c r="D5" s="44" t="s">
        <v>201</v>
      </c>
    </row>
    <row r="6" spans="1:4">
      <c r="A6" s="13"/>
      <c r="B6" s="44"/>
      <c r="C6" s="44"/>
      <c r="D6" s="44"/>
    </row>
    <row r="7" spans="1:4">
      <c r="A7" s="13"/>
    </row>
    <row r="8" spans="1:4">
      <c r="A8" s="13"/>
    </row>
    <row r="9" spans="1:4">
      <c r="A9" s="13"/>
    </row>
    <row r="10" spans="1:4">
      <c r="A10" s="13"/>
    </row>
    <row r="11" spans="1:4">
      <c r="A11" s="13"/>
    </row>
    <row r="12" spans="1:4">
      <c r="A12" s="13"/>
    </row>
    <row r="13" spans="1:4">
      <c r="A13" s="13"/>
    </row>
    <row r="14" spans="1:4">
      <c r="A14" s="13"/>
    </row>
    <row r="15" spans="1:4">
      <c r="A15" s="13"/>
    </row>
  </sheetData>
  <pageMargins left="0.70866141732283472" right="0.70866141732283472" top="0.74803149606299213" bottom="0.74803149606299213" header="0.31496062992125984" footer="0.31496062992125984"/>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 Page</vt:lpstr>
      <vt:lpstr>Instructions</vt:lpstr>
      <vt:lpstr>Risk Assessment Table - SAMPLE</vt:lpstr>
      <vt:lpstr>Sheet1</vt:lpstr>
      <vt:lpstr>Risk Ratings Matrix</vt:lpstr>
      <vt:lpstr>Risk Assessment Table</vt:lpstr>
      <vt:lpstr>Print or copy RA table</vt:lpstr>
      <vt:lpstr>Print-copy Actions Table</vt:lpstr>
      <vt:lpstr>Revision Log</vt:lpstr>
      <vt:lpstr>Instructions!Print_Area</vt:lpstr>
      <vt:lpstr>'Revision Log'!Print_Area</vt:lpstr>
      <vt:lpstr>'Risk Ratings Matrix'!Print_Area</vt:lpstr>
      <vt:lpstr>'Print or copy RA table'!Print_Titles</vt:lpstr>
      <vt:lpstr>'Print-copy Actions Table'!Print_Titles</vt:lpstr>
      <vt:lpstr>'Risk Assessment Table'!Print_Titles</vt:lpstr>
      <vt:lpstr>'Risk Assessment Table - SAMPLE'!Print_Titles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Assessment Table - Sample</dc:title>
  <dc:creator>Hans Loeffelholz</dc:creator>
  <cp:lastModifiedBy>Hans Loeffelholz</cp:lastModifiedBy>
  <cp:lastPrinted>2021-06-22T20:43:32Z</cp:lastPrinted>
  <dcterms:created xsi:type="dcterms:W3CDTF">2021-05-21T22:29:15Z</dcterms:created>
  <dcterms:modified xsi:type="dcterms:W3CDTF">2022-05-31T21:03:08Z</dcterms:modified>
</cp:coreProperties>
</file>